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35" yWindow="120" windowWidth="20025" windowHeight="13695" tabRatio="930" activeTab="0"/>
  </bookViews>
  <sheets>
    <sheet name="START HERE" sheetId="1" r:id="rId1"/>
    <sheet name="CANUM IIa OTB Landings" sheetId="2" r:id="rId2"/>
    <sheet name="CANUM IIa OTB Discard" sheetId="3" r:id="rId3"/>
    <sheet name="CANUM IIa SDN Landings" sheetId="4" r:id="rId4"/>
    <sheet name="CANUM IIa SDN Discards" sheetId="5" r:id="rId5"/>
    <sheet name="CANUM IIb SDN Landings" sheetId="6" r:id="rId6"/>
    <sheet name="CANUM By Length" sheetId="7" r:id="rId7"/>
    <sheet name="Module1" sheetId="8" state="veryHidden" r:id="rId8"/>
    <sheet name="Module2" sheetId="9" state="veryHidden" r:id="rId9"/>
  </sheets>
  <definedNames>
    <definedName name="_xlnm.Print_Area" localSheetId="6">'CANUM By Length'!$A$1:$Q$141</definedName>
    <definedName name="_xlnm.Print_Area" localSheetId="2">'CANUM IIa OTB Discard'!$A$1:$Q$44</definedName>
    <definedName name="_xlnm.Print_Area" localSheetId="1">'CANUM IIa OTB Landings'!$A$1:$Q$44</definedName>
    <definedName name="_xlnm.Print_Area" localSheetId="4">'CANUM IIa SDN Discards'!$A$1:$Q$44</definedName>
    <definedName name="_xlnm.Print_Area" localSheetId="3">'CANUM IIa SDN Landings'!$A$1:$Q$44</definedName>
    <definedName name="_xlnm.Print_Area" localSheetId="5">'CANUM IIb SDN Landings'!$A$1:$Q$44</definedName>
  </definedNames>
  <calcPr fullCalcOnLoad="1"/>
</workbook>
</file>

<file path=xl/sharedStrings.xml><?xml version="1.0" encoding="utf-8"?>
<sst xmlns="http://schemas.openxmlformats.org/spreadsheetml/2006/main" count="873" uniqueCount="181">
  <si>
    <t>SPECIES:</t>
  </si>
  <si>
    <t>COUNTRY:</t>
  </si>
  <si>
    <t>YEAR:</t>
  </si>
  <si>
    <t xml:space="preserve">Fleet : </t>
  </si>
  <si>
    <t xml:space="preserve">Prepared (date) : </t>
  </si>
  <si>
    <t>Length</t>
  </si>
  <si>
    <t>(cm)</t>
  </si>
  <si>
    <t>1</t>
  </si>
  <si>
    <t>2</t>
  </si>
  <si>
    <t>3</t>
  </si>
  <si>
    <t>4</t>
  </si>
  <si>
    <t>Official Catch (t)</t>
  </si>
  <si>
    <t>CATCH IN WEIGHT AND NUMBER, LENGTH AND WEIGHT AT AGE</t>
  </si>
  <si>
    <t>Country:</t>
  </si>
  <si>
    <t>Area :</t>
  </si>
  <si>
    <t>Species:</t>
  </si>
  <si>
    <t>Year:</t>
  </si>
  <si>
    <t>Quarter 1</t>
  </si>
  <si>
    <t>Quarter 2</t>
  </si>
  <si>
    <t>Quarter 3</t>
  </si>
  <si>
    <t>Quarter 4</t>
  </si>
  <si>
    <t xml:space="preserve">Numbers </t>
  </si>
  <si>
    <t>Mean</t>
  </si>
  <si>
    <t>year</t>
  </si>
  <si>
    <t xml:space="preserve">at age </t>
  </si>
  <si>
    <t>Weight</t>
  </si>
  <si>
    <t>class</t>
  </si>
  <si>
    <t>age</t>
  </si>
  <si>
    <t>(‘000)</t>
  </si>
  <si>
    <t>(Kg)</t>
  </si>
  <si>
    <t>0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</si>
  <si>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</si>
  <si>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</si>
  <si>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</si>
  <si>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</si>
  <si>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</si>
  <si>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</si>
  <si>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</si>
  <si>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</si>
  <si>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</si>
  <si>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</si>
  <si>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+group--&gt;</t>
  </si>
  <si>
    <t>15</t>
  </si>
  <si>
    <t>Total/Mean --&gt;</t>
  </si>
  <si>
    <t xml:space="preserve"> (t)</t>
  </si>
  <si>
    <t>Unallocated (t)</t>
  </si>
  <si>
    <t>Area-Misreported (t)</t>
  </si>
  <si>
    <t>Discards (t)</t>
  </si>
  <si>
    <t>Sampled Catch t)</t>
  </si>
  <si>
    <t>WG Catch (t)</t>
  </si>
  <si>
    <t xml:space="preserve">SoP </t>
  </si>
  <si>
    <t xml:space="preserve"> (%)</t>
  </si>
  <si>
    <t xml:space="preserve">No. Samples </t>
  </si>
  <si>
    <t>No. Measured</t>
  </si>
  <si>
    <t>No. Aged</t>
  </si>
  <si>
    <t>InterCatch Exchange Spreadsheet</t>
  </si>
  <si>
    <t>V1.0</t>
  </si>
  <si>
    <t>Fill in shaded cells</t>
  </si>
  <si>
    <t>PREPARED BY:</t>
  </si>
  <si>
    <t>length</t>
  </si>
  <si>
    <t>CATCH IN WEIGHT AND NUMBER, LENGTH AND WEIGHT AT LENGTH</t>
  </si>
  <si>
    <t>PREPARED DATE:</t>
  </si>
  <si>
    <t>Engraulis encrasicolus</t>
  </si>
  <si>
    <t>Lophiidae</t>
  </si>
  <si>
    <t>Lophius budegassa</t>
  </si>
  <si>
    <t>Argentina silus</t>
  </si>
  <si>
    <t>Molva dypterygia</t>
  </si>
  <si>
    <t>Scophthalmus rhombus</t>
  </si>
  <si>
    <t>Aphanopus carbo</t>
  </si>
  <si>
    <t>Dicentrarchus labrax</t>
  </si>
  <si>
    <t>Mallotus villosus</t>
  </si>
  <si>
    <t>Gadus morhua</t>
  </si>
  <si>
    <t>Sepia officinalis</t>
  </si>
  <si>
    <t>Sepiidae, Sepiolidae</t>
  </si>
  <si>
    <t>Limanda limanda</t>
  </si>
  <si>
    <t>Anguilla anguilla</t>
  </si>
  <si>
    <t>Platichthys flesus</t>
  </si>
  <si>
    <t>Phycis blennoides</t>
  </si>
  <si>
    <t>Reinhardtius hippoglossoides</t>
  </si>
  <si>
    <t>Melanogrammus aeglefinus</t>
  </si>
  <si>
    <t>Clupea harengus</t>
  </si>
  <si>
    <t>Merluccius merluccius</t>
  </si>
  <si>
    <t>Trachurus trachurus</t>
  </si>
  <si>
    <t>Lepidorhombus boscii</t>
  </si>
  <si>
    <t>Lepidorhombus spp</t>
  </si>
  <si>
    <t>Molva molva</t>
  </si>
  <si>
    <t>Scomber scombrus</t>
  </si>
  <si>
    <t>Lepidorhombus whiffiagonis</t>
  </si>
  <si>
    <t>Lophius spp</t>
  </si>
  <si>
    <t>Lophius piscatorius</t>
  </si>
  <si>
    <t>Nephrops norvegicus</t>
  </si>
  <si>
    <t>Trisopterus esmarkii</t>
  </si>
  <si>
    <t>Octopodidae</t>
  </si>
  <si>
    <t>Hoplostethus atlanticus</t>
  </si>
  <si>
    <t>Pandalus spp</t>
  </si>
  <si>
    <t>Sardina pilchardus</t>
  </si>
  <si>
    <t>Pleuronectes platessa</t>
  </si>
  <si>
    <t>Pollachius virens</t>
  </si>
  <si>
    <t>Pandalus borealis</t>
  </si>
  <si>
    <t>Sebastes mentella</t>
  </si>
  <si>
    <t>Sebastes spp</t>
  </si>
  <si>
    <t>Sebastes marinus</t>
  </si>
  <si>
    <t>Coryphaenoides rupestris</t>
  </si>
  <si>
    <t>Salmo salar</t>
  </si>
  <si>
    <t>Ammodytes spp</t>
  </si>
  <si>
    <t>Pagellus bogaraveo</t>
  </si>
  <si>
    <t>Solea solea</t>
  </si>
  <si>
    <t>Sprattus sprattus</t>
  </si>
  <si>
    <t>Loligo spp</t>
  </si>
  <si>
    <t>Todarodes sagittatus</t>
  </si>
  <si>
    <t>Illex illecebrosus</t>
  </si>
  <si>
    <t>Loliginidae, Ommastrephidae</t>
  </si>
  <si>
    <t>Salmo trutta</t>
  </si>
  <si>
    <t>Psetta maxima</t>
  </si>
  <si>
    <t>Brosme brosme</t>
  </si>
  <si>
    <t>Micromesistius poutassou</t>
  </si>
  <si>
    <t>Merlangius merlangus</t>
  </si>
  <si>
    <t>Beryx spp</t>
  </si>
  <si>
    <t>Astacus astacus</t>
  </si>
  <si>
    <t>Squalus acanthias</t>
  </si>
  <si>
    <t>Lamna nasus</t>
  </si>
  <si>
    <t>Cetorhinus maximus</t>
  </si>
  <si>
    <t>Centroscymnus coelolepis</t>
  </si>
  <si>
    <t>Centrophorus squamosus</t>
  </si>
  <si>
    <t>Dalatias licha</t>
  </si>
  <si>
    <t>Elasmobranchii</t>
  </si>
  <si>
    <t>Belgium</t>
  </si>
  <si>
    <t>Canada</t>
  </si>
  <si>
    <t>Denmark</t>
  </si>
  <si>
    <t>Estonia</t>
  </si>
  <si>
    <t>Faroe Islands</t>
  </si>
  <si>
    <t>Finland</t>
  </si>
  <si>
    <t>First unknown country</t>
  </si>
  <si>
    <t>France</t>
  </si>
  <si>
    <t>Germany</t>
  </si>
  <si>
    <t>Greenland</t>
  </si>
  <si>
    <t>Iceland</t>
  </si>
  <si>
    <t>Ireland</t>
  </si>
  <si>
    <t>Italy</t>
  </si>
  <si>
    <t>Latvia</t>
  </si>
  <si>
    <t>Lithuania</t>
  </si>
  <si>
    <t>Netherlands</t>
  </si>
  <si>
    <t>Norway</t>
  </si>
  <si>
    <t>Poland</t>
  </si>
  <si>
    <t>Portugal</t>
  </si>
  <si>
    <t>Russia</t>
  </si>
  <si>
    <t>Second unknown country</t>
  </si>
  <si>
    <t>Spain</t>
  </si>
  <si>
    <t>Sweden</t>
  </si>
  <si>
    <t>Third unknown country</t>
  </si>
  <si>
    <t>UK (Channel Island Guernsey)</t>
  </si>
  <si>
    <t>UK (Channel Island Jersey)</t>
  </si>
  <si>
    <t>UK (England)</t>
  </si>
  <si>
    <t>UK (Isle of Man)</t>
  </si>
  <si>
    <t>UK(Northern Ireland)</t>
  </si>
  <si>
    <t>UK(Scotland)</t>
  </si>
  <si>
    <t>United Kingdom</t>
  </si>
  <si>
    <t>United States</t>
  </si>
  <si>
    <t>&lt;Enter Area&gt;</t>
  </si>
  <si>
    <t>&lt;Enter Fleet&gt;</t>
  </si>
  <si>
    <t>Landings only: Fill in the Yellow fields</t>
  </si>
  <si>
    <t>Copy the 'CANUM By Age' sheet per area and per fleet</t>
  </si>
  <si>
    <t>If you have discards or females/males then again copy the sheet, and in the output file delete one HI-record, so there are no duplicate HI-records in the output file.</t>
  </si>
  <si>
    <t>The following are 3 comment fields (max. 250 char). Do NOT use COMMAS "," (commas will ruin the format)</t>
  </si>
  <si>
    <t xml:space="preserve">InfoFleet comments </t>
  </si>
  <si>
    <t xml:space="preserve">InfoGeneral comments </t>
  </si>
  <si>
    <t xml:space="preserve">InfoStockCoordinator comments </t>
  </si>
  <si>
    <t>Copy the 'CANUM By Length' sheet per area and per fleet</t>
  </si>
  <si>
    <t>Copy the 'CANUM By Age' sheet for age distributed stocks, and copy the 'CANUM By Length' sheet for length distributed stocks.</t>
  </si>
  <si>
    <t>Landings and Samples: Fill in also the Light Yellow fields</t>
  </si>
  <si>
    <t>Effort:</t>
  </si>
  <si>
    <t>Unit effort:</t>
  </si>
  <si>
    <t>HKN</t>
  </si>
  <si>
    <t>kWd</t>
  </si>
  <si>
    <t>Fleet which does most of the fishing</t>
  </si>
  <si>
    <t>Not sampled because small catch</t>
  </si>
  <si>
    <t>OTB_DEF_80-99_0_0</t>
  </si>
  <si>
    <t>SDN_DEF_&gt;=120_0_0_all</t>
  </si>
  <si>
    <t>6.2.2013</t>
  </si>
  <si>
    <t>IIa</t>
  </si>
  <si>
    <t>IIb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</si>
</sst>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###\ ###\ ###"/>
    <numFmt numFmtId="166" formatCode="d\-mmm\-\'yy"/>
    <numFmt numFmtId="167" formatCode="0.000"/>
  </numFmts>
  <fonts count="52">
    <font>
      <sz val="10"/>
      <name val="Geneva"/>
      <family val="0"/>
    </font>
    <font>
      <sz val="11"/>
      <color indexed="8"/>
      <name val="Calibri"/>
      <family val="2"/>
    </font>
    <font>
      <b/>
      <sz val="10"/>
      <name val="Geneva"/>
      <family val="0"/>
    </font>
    <font>
      <b/>
      <sz val="12"/>
      <name val="Geneva"/>
      <family val="0"/>
    </font>
    <font>
      <b/>
      <sz val="11"/>
      <name val="Geneva"/>
      <family val="0"/>
    </font>
    <font>
      <b/>
      <sz val="10"/>
      <color indexed="8"/>
      <name val="Geneva"/>
      <family val="0"/>
    </font>
    <font>
      <sz val="10"/>
      <color indexed="18"/>
      <name val="Geneva"/>
      <family val="0"/>
    </font>
    <font>
      <b/>
      <sz val="10"/>
      <color indexed="18"/>
      <name val="Geneva"/>
      <family val="0"/>
    </font>
    <font>
      <sz val="10"/>
      <color indexed="12"/>
      <name val="Geneva"/>
      <family val="0"/>
    </font>
    <font>
      <b/>
      <sz val="14"/>
      <name val="Geneva"/>
      <family val="0"/>
    </font>
    <font>
      <b/>
      <sz val="12"/>
      <color indexed="18"/>
      <name val="Geneva"/>
      <family val="0"/>
    </font>
    <font>
      <sz val="12"/>
      <name val="Geneva"/>
      <family val="0"/>
    </font>
    <font>
      <u val="single"/>
      <sz val="10"/>
      <color indexed="10"/>
      <name val="Geneva"/>
      <family val="0"/>
    </font>
    <font>
      <sz val="10"/>
      <color indexed="10"/>
      <name val="Geneva"/>
      <family val="0"/>
    </font>
    <font>
      <sz val="12"/>
      <color indexed="10"/>
      <name val="Geneva"/>
      <family val="0"/>
    </font>
    <font>
      <b/>
      <u val="single"/>
      <sz val="12"/>
      <color indexed="10"/>
      <name val="Geneva"/>
      <family val="0"/>
    </font>
    <font>
      <sz val="14"/>
      <name val="Geneva"/>
      <family val="0"/>
    </font>
    <font>
      <sz val="16"/>
      <name val="Arial"/>
      <family val="2"/>
    </font>
    <font>
      <sz val="16"/>
      <name val="Geneva"/>
      <family val="0"/>
    </font>
    <font>
      <b/>
      <sz val="14"/>
      <color indexed="10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 style="dotted"/>
      <right style="dotted"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 style="hair"/>
    </border>
    <border>
      <left style="dotted"/>
      <right style="dotted"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 style="dotted"/>
      <right style="dotted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dotted"/>
      <right style="dotted"/>
      <top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dotted"/>
      <right style="dotted"/>
      <top style="medium"/>
      <bottom/>
    </border>
    <border>
      <left/>
      <right style="medium"/>
      <top style="medium"/>
      <bottom/>
    </border>
    <border>
      <left style="dotted"/>
      <right style="dotted"/>
      <top style="thin"/>
      <bottom/>
    </border>
    <border>
      <left style="medium"/>
      <right style="dotted"/>
      <top/>
      <bottom style="hair"/>
    </border>
    <border>
      <left style="medium"/>
      <right style="dotted"/>
      <top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/>
      <top style="medium"/>
      <bottom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/>
      <right/>
      <top/>
      <bottom style="medium"/>
    </border>
    <border>
      <left style="medium"/>
      <right style="medium"/>
      <top/>
      <bottom style="dotted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4" borderId="15" xfId="0" applyNumberFormat="1" applyFont="1" applyFill="1" applyBorder="1" applyAlignment="1" applyProtection="1">
      <alignment vertical="center"/>
      <protection locked="0"/>
    </xf>
    <xf numFmtId="0" fontId="6" fillId="34" borderId="16" xfId="0" applyNumberFormat="1" applyFont="1" applyFill="1" applyBorder="1" applyAlignment="1" applyProtection="1">
      <alignment vertical="center"/>
      <protection locked="0"/>
    </xf>
    <xf numFmtId="0" fontId="6" fillId="34" borderId="17" xfId="0" applyNumberFormat="1" applyFont="1" applyFill="1" applyBorder="1" applyAlignment="1" applyProtection="1">
      <alignment vertical="center"/>
      <protection locked="0"/>
    </xf>
    <xf numFmtId="0" fontId="6" fillId="34" borderId="18" xfId="0" applyNumberFormat="1" applyFont="1" applyFill="1" applyBorder="1" applyAlignment="1" applyProtection="1">
      <alignment vertical="center"/>
      <protection locked="0"/>
    </xf>
    <xf numFmtId="0" fontId="6" fillId="34" borderId="19" xfId="0" applyNumberFormat="1" applyFont="1" applyFill="1" applyBorder="1" applyAlignment="1" applyProtection="1">
      <alignment vertical="center"/>
      <protection locked="0"/>
    </xf>
    <xf numFmtId="0" fontId="6" fillId="34" borderId="20" xfId="0" applyNumberFormat="1" applyFont="1" applyFill="1" applyBorder="1" applyAlignment="1" applyProtection="1">
      <alignment vertical="center"/>
      <protection locked="0"/>
    </xf>
    <xf numFmtId="0" fontId="6" fillId="34" borderId="21" xfId="0" applyNumberFormat="1" applyFont="1" applyFill="1" applyBorder="1" applyAlignment="1" applyProtection="1">
      <alignment vertical="center"/>
      <protection locked="0"/>
    </xf>
    <xf numFmtId="0" fontId="6" fillId="34" borderId="22" xfId="0" applyNumberFormat="1" applyFont="1" applyFill="1" applyBorder="1" applyAlignment="1" applyProtection="1">
      <alignment vertical="center"/>
      <protection locked="0"/>
    </xf>
    <xf numFmtId="0" fontId="6" fillId="34" borderId="23" xfId="0" applyNumberFormat="1" applyFont="1" applyFill="1" applyBorder="1" applyAlignment="1" applyProtection="1">
      <alignment vertical="center"/>
      <protection locked="0"/>
    </xf>
    <xf numFmtId="0" fontId="6" fillId="34" borderId="24" xfId="0" applyNumberFormat="1" applyFont="1" applyFill="1" applyBorder="1" applyAlignment="1" applyProtection="1">
      <alignment vertical="center"/>
      <protection locked="0"/>
    </xf>
    <xf numFmtId="0" fontId="6" fillId="34" borderId="25" xfId="0" applyNumberFormat="1" applyFont="1" applyFill="1" applyBorder="1" applyAlignment="1" applyProtection="1">
      <alignment vertical="center"/>
      <protection locked="0"/>
    </xf>
    <xf numFmtId="0" fontId="6" fillId="34" borderId="26" xfId="0" applyNumberFormat="1" applyFont="1" applyFill="1" applyBorder="1" applyAlignment="1" applyProtection="1">
      <alignment vertical="center"/>
      <protection locked="0"/>
    </xf>
    <xf numFmtId="165" fontId="7" fillId="34" borderId="27" xfId="0" applyNumberFormat="1" applyFont="1" applyFill="1" applyBorder="1" applyAlignment="1" applyProtection="1">
      <alignment horizontal="center" vertical="center"/>
      <protection locked="0"/>
    </xf>
    <xf numFmtId="0" fontId="8" fillId="34" borderId="28" xfId="0" applyFont="1" applyFill="1" applyBorder="1" applyAlignment="1" applyProtection="1">
      <alignment horizontal="center" vertical="center"/>
      <protection locked="0"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8" fillId="34" borderId="27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Continuous" vertical="center"/>
      <protection/>
    </xf>
    <xf numFmtId="0" fontId="3" fillId="33" borderId="31" xfId="0" applyFont="1" applyFill="1" applyBorder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32" xfId="0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4" fillId="33" borderId="36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 quotePrefix="1">
      <alignment horizontal="center" vertical="center"/>
      <protection/>
    </xf>
    <xf numFmtId="0" fontId="5" fillId="33" borderId="37" xfId="0" applyFont="1" applyFill="1" applyBorder="1" applyAlignment="1" applyProtection="1" quotePrefix="1">
      <alignment horizontal="center" vertical="center"/>
      <protection/>
    </xf>
    <xf numFmtId="0" fontId="2" fillId="33" borderId="38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right" vertical="center"/>
      <protection/>
    </xf>
    <xf numFmtId="0" fontId="0" fillId="33" borderId="38" xfId="0" applyNumberFormat="1" applyFont="1" applyFill="1" applyBorder="1" applyAlignment="1" applyProtection="1">
      <alignment horizontal="right" vertical="center"/>
      <protection/>
    </xf>
    <xf numFmtId="0" fontId="0" fillId="33" borderId="39" xfId="0" applyNumberFormat="1" applyFont="1" applyFill="1" applyBorder="1" applyAlignment="1" applyProtection="1">
      <alignment horizontal="right" vertical="center"/>
      <protection/>
    </xf>
    <xf numFmtId="0" fontId="0" fillId="33" borderId="30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165" fontId="0" fillId="33" borderId="32" xfId="0" applyNumberFormat="1" applyFont="1" applyFill="1" applyBorder="1" applyAlignment="1" applyProtection="1">
      <alignment horizontal="right" vertical="center"/>
      <protection/>
    </xf>
    <xf numFmtId="164" fontId="0" fillId="33" borderId="40" xfId="0" applyNumberFormat="1" applyFont="1" applyFill="1" applyBorder="1" applyAlignment="1" applyProtection="1">
      <alignment horizontal="right" vertical="center"/>
      <protection/>
    </xf>
    <xf numFmtId="1" fontId="0" fillId="33" borderId="34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165" fontId="0" fillId="33" borderId="24" xfId="0" applyNumberFormat="1" applyFont="1" applyFill="1" applyBorder="1" applyAlignment="1" applyProtection="1">
      <alignment horizontal="right" vertical="center"/>
      <protection/>
    </xf>
    <xf numFmtId="165" fontId="0" fillId="33" borderId="26" xfId="0" applyNumberFormat="1" applyFill="1" applyBorder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26" xfId="0" applyFont="1" applyFill="1" applyBorder="1" applyAlignment="1" applyProtection="1">
      <alignment horizontal="centerContinuous"/>
      <protection/>
    </xf>
    <xf numFmtId="0" fontId="0" fillId="33" borderId="24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3" borderId="24" xfId="0" applyFont="1" applyFill="1" applyBorder="1" applyAlignment="1" applyProtection="1">
      <alignment horizontal="right" vertical="center"/>
      <protection/>
    </xf>
    <xf numFmtId="165" fontId="0" fillId="33" borderId="41" xfId="0" applyNumberFormat="1" applyFont="1" applyFill="1" applyBorder="1" applyAlignment="1" applyProtection="1">
      <alignment horizontal="center" vertical="center"/>
      <protection/>
    </xf>
    <xf numFmtId="9" fontId="0" fillId="33" borderId="42" xfId="0" applyNumberFormat="1" applyFont="1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vertical="center"/>
      <protection/>
    </xf>
    <xf numFmtId="0" fontId="0" fillId="33" borderId="24" xfId="0" applyFill="1" applyBorder="1" applyAlignment="1" applyProtection="1">
      <alignment horizontal="right" vertical="center"/>
      <protection/>
    </xf>
    <xf numFmtId="0" fontId="2" fillId="33" borderId="24" xfId="0" applyFont="1" applyFill="1" applyBorder="1" applyAlignment="1" applyProtection="1">
      <alignment horizontal="left" vertical="center"/>
      <protection/>
    </xf>
    <xf numFmtId="0" fontId="2" fillId="33" borderId="26" xfId="0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33" borderId="43" xfId="0" applyFill="1" applyBorder="1" applyAlignment="1" applyProtection="1">
      <alignment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14" fillId="33" borderId="32" xfId="0" applyFont="1" applyFill="1" applyBorder="1" applyAlignment="1" applyProtection="1">
      <alignment horizontal="left" vertical="center"/>
      <protection/>
    </xf>
    <xf numFmtId="0" fontId="0" fillId="33" borderId="40" xfId="0" applyFont="1" applyFill="1" applyBorder="1" applyAlignment="1" applyProtection="1">
      <alignment horizontal="left" vertical="center"/>
      <protection/>
    </xf>
    <xf numFmtId="0" fontId="0" fillId="33" borderId="40" xfId="0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9" fontId="0" fillId="0" borderId="0" xfId="0" applyNumberFormat="1" applyAlignment="1" applyProtection="1">
      <alignment/>
      <protection/>
    </xf>
    <xf numFmtId="0" fontId="0" fillId="33" borderId="0" xfId="0" applyFont="1" applyFill="1" applyBorder="1" applyAlignment="1" applyProtection="1">
      <alignment horizontal="centerContinuous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165" fontId="7" fillId="33" borderId="44" xfId="0" applyNumberFormat="1" applyFont="1" applyFill="1" applyBorder="1" applyAlignment="1" applyProtection="1">
      <alignment horizontal="center" vertical="center"/>
      <protection/>
    </xf>
    <xf numFmtId="166" fontId="10" fillId="33" borderId="43" xfId="0" applyNumberFormat="1" applyFont="1" applyFill="1" applyBorder="1" applyAlignment="1" applyProtection="1" quotePrefix="1">
      <alignment horizontal="centerContinuous" vertical="center"/>
      <protection/>
    </xf>
    <xf numFmtId="0" fontId="11" fillId="33" borderId="45" xfId="0" applyFont="1" applyFill="1" applyBorder="1" applyAlignment="1" applyProtection="1">
      <alignment horizontal="centerContinuous" vertical="center"/>
      <protection/>
    </xf>
    <xf numFmtId="0" fontId="0" fillId="34" borderId="46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 horizontal="centerContinuous"/>
      <protection locked="0"/>
    </xf>
    <xf numFmtId="0" fontId="0" fillId="0" borderId="0" xfId="0" applyFill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3" fillId="33" borderId="38" xfId="0" applyFont="1" applyFill="1" applyBorder="1" applyAlignment="1" applyProtection="1">
      <alignment horizontal="left" vertical="center"/>
      <protection/>
    </xf>
    <xf numFmtId="15" fontId="10" fillId="33" borderId="21" xfId="0" applyNumberFormat="1" applyFont="1" applyFill="1" applyBorder="1" applyAlignment="1" applyProtection="1" quotePrefix="1">
      <alignment horizontal="left" vertical="center"/>
      <protection/>
    </xf>
    <xf numFmtId="0" fontId="0" fillId="35" borderId="46" xfId="0" applyFill="1" applyBorder="1" applyAlignment="1" applyProtection="1">
      <alignment horizontal="center"/>
      <protection locked="0"/>
    </xf>
    <xf numFmtId="0" fontId="3" fillId="35" borderId="49" xfId="0" applyFont="1" applyFill="1" applyBorder="1" applyAlignment="1" applyProtection="1">
      <alignment horizontal="left" vertical="center"/>
      <protection/>
    </xf>
    <xf numFmtId="0" fontId="3" fillId="35" borderId="50" xfId="0" applyFont="1" applyFill="1" applyBorder="1" applyAlignment="1" applyProtection="1">
      <alignment horizontal="left" vertical="center"/>
      <protection/>
    </xf>
    <xf numFmtId="0" fontId="7" fillId="35" borderId="49" xfId="0" applyFont="1" applyFill="1" applyBorder="1" applyAlignment="1" applyProtection="1">
      <alignment horizontal="left" vertical="center"/>
      <protection locked="0"/>
    </xf>
    <xf numFmtId="0" fontId="7" fillId="35" borderId="28" xfId="0" applyNumberFormat="1" applyFont="1" applyFill="1" applyBorder="1" applyAlignment="1" applyProtection="1">
      <alignment horizontal="center" vertical="center"/>
      <protection locked="0"/>
    </xf>
    <xf numFmtId="0" fontId="7" fillId="35" borderId="29" xfId="0" applyNumberFormat="1" applyFont="1" applyFill="1" applyBorder="1" applyAlignment="1" applyProtection="1">
      <alignment horizontal="center" vertical="center"/>
      <protection locked="0"/>
    </xf>
    <xf numFmtId="165" fontId="7" fillId="35" borderId="29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vertical="center"/>
      <protection/>
    </xf>
    <xf numFmtId="0" fontId="6" fillId="34" borderId="0" xfId="0" applyNumberFormat="1" applyFont="1" applyFill="1" applyBorder="1" applyAlignment="1" applyProtection="1">
      <alignment vertical="center"/>
      <protection locked="0"/>
    </xf>
    <xf numFmtId="0" fontId="7" fillId="35" borderId="51" xfId="0" applyFont="1" applyFill="1" applyBorder="1" applyAlignment="1" applyProtection="1">
      <alignment horizontal="centerContinuous" vertical="center"/>
      <protection locked="0"/>
    </xf>
    <xf numFmtId="0" fontId="7" fillId="35" borderId="52" xfId="0" applyFont="1" applyFill="1" applyBorder="1" applyAlignment="1" applyProtection="1">
      <alignment horizontal="centerContinuous" vertical="center"/>
      <protection locked="0"/>
    </xf>
    <xf numFmtId="0" fontId="0" fillId="35" borderId="40" xfId="0" applyFont="1" applyFill="1" applyBorder="1" applyAlignment="1" applyProtection="1">
      <alignment horizontal="left" vertical="center"/>
      <protection/>
    </xf>
    <xf numFmtId="0" fontId="0" fillId="35" borderId="34" xfId="0" applyFill="1" applyBorder="1" applyAlignment="1" applyProtection="1">
      <alignment vertical="center"/>
      <protection/>
    </xf>
    <xf numFmtId="0" fontId="0" fillId="35" borderId="51" xfId="0" applyFont="1" applyFill="1" applyBorder="1" applyAlignment="1" applyProtection="1">
      <alignment vertical="center"/>
      <protection/>
    </xf>
    <xf numFmtId="0" fontId="0" fillId="35" borderId="52" xfId="0" applyFill="1" applyBorder="1" applyAlignment="1" applyProtection="1">
      <alignment vertical="center"/>
      <protection/>
    </xf>
    <xf numFmtId="0" fontId="16" fillId="35" borderId="53" xfId="0" applyFont="1" applyFill="1" applyBorder="1" applyAlignment="1" applyProtection="1">
      <alignment vertical="center"/>
      <protection/>
    </xf>
    <xf numFmtId="0" fontId="16" fillId="35" borderId="45" xfId="0" applyFont="1" applyFill="1" applyBorder="1" applyAlignment="1" applyProtection="1">
      <alignment vertical="center"/>
      <protection/>
    </xf>
    <xf numFmtId="49" fontId="8" fillId="35" borderId="28" xfId="0" applyNumberFormat="1" applyFont="1" applyFill="1" applyBorder="1" applyAlignment="1" applyProtection="1">
      <alignment horizontal="left" vertical="center"/>
      <protection locked="0"/>
    </xf>
    <xf numFmtId="0" fontId="8" fillId="35" borderId="29" xfId="0" applyFont="1" applyFill="1" applyBorder="1" applyAlignment="1" applyProtection="1">
      <alignment horizontal="left" vertical="center"/>
      <protection locked="0"/>
    </xf>
    <xf numFmtId="0" fontId="8" fillId="35" borderId="27" xfId="0" applyFont="1" applyFill="1" applyBorder="1" applyAlignment="1" applyProtection="1">
      <alignment horizontal="left" vertical="center"/>
      <protection locked="0"/>
    </xf>
    <xf numFmtId="0" fontId="8" fillId="35" borderId="28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right" vertical="center"/>
      <protection/>
    </xf>
    <xf numFmtId="0" fontId="0" fillId="35" borderId="54" xfId="0" applyFill="1" applyBorder="1" applyAlignment="1" applyProtection="1">
      <alignment vertical="center"/>
      <protection/>
    </xf>
    <xf numFmtId="0" fontId="6" fillId="34" borderId="15" xfId="0" applyNumberFormat="1" applyFont="1" applyFill="1" applyBorder="1" applyAlignment="1" applyProtection="1">
      <alignment vertical="center"/>
      <protection locked="0"/>
    </xf>
    <xf numFmtId="0" fontId="6" fillId="34" borderId="16" xfId="0" applyNumberFormat="1" applyFont="1" applyFill="1" applyBorder="1" applyAlignment="1" applyProtection="1">
      <alignment vertical="center"/>
      <protection locked="0"/>
    </xf>
    <xf numFmtId="0" fontId="6" fillId="34" borderId="17" xfId="0" applyNumberFormat="1" applyFont="1" applyFill="1" applyBorder="1" applyAlignment="1" applyProtection="1">
      <alignment vertical="center"/>
      <protection locked="0"/>
    </xf>
    <xf numFmtId="167" fontId="6" fillId="34" borderId="15" xfId="0" applyNumberFormat="1" applyFont="1" applyFill="1" applyBorder="1" applyAlignment="1" applyProtection="1">
      <alignment vertical="center"/>
      <protection locked="0"/>
    </xf>
    <xf numFmtId="164" fontId="6" fillId="34" borderId="16" xfId="0" applyNumberFormat="1" applyFont="1" applyFill="1" applyBorder="1" applyAlignment="1" applyProtection="1">
      <alignment vertical="center"/>
      <protection locked="0"/>
    </xf>
    <xf numFmtId="167" fontId="6" fillId="34" borderId="17" xfId="0" applyNumberFormat="1" applyFont="1" applyFill="1" applyBorder="1" applyAlignment="1" applyProtection="1">
      <alignment vertical="center"/>
      <protection locked="0"/>
    </xf>
    <xf numFmtId="167" fontId="6" fillId="34" borderId="18" xfId="0" applyNumberFormat="1" applyFont="1" applyFill="1" applyBorder="1" applyAlignment="1" applyProtection="1">
      <alignment vertical="center"/>
      <protection locked="0"/>
    </xf>
    <xf numFmtId="164" fontId="6" fillId="34" borderId="19" xfId="0" applyNumberFormat="1" applyFont="1" applyFill="1" applyBorder="1" applyAlignment="1" applyProtection="1">
      <alignment vertical="center"/>
      <protection locked="0"/>
    </xf>
    <xf numFmtId="167" fontId="6" fillId="34" borderId="20" xfId="0" applyNumberFormat="1" applyFont="1" applyFill="1" applyBorder="1" applyAlignment="1" applyProtection="1">
      <alignment vertical="center"/>
      <protection locked="0"/>
    </xf>
    <xf numFmtId="0" fontId="6" fillId="34" borderId="18" xfId="0" applyNumberFormat="1" applyFont="1" applyFill="1" applyBorder="1" applyAlignment="1" applyProtection="1">
      <alignment vertical="center"/>
      <protection locked="0"/>
    </xf>
    <xf numFmtId="0" fontId="6" fillId="34" borderId="19" xfId="0" applyNumberFormat="1" applyFont="1" applyFill="1" applyBorder="1" applyAlignment="1" applyProtection="1">
      <alignment vertical="center"/>
      <protection locked="0"/>
    </xf>
    <xf numFmtId="0" fontId="6" fillId="34" borderId="20" xfId="0" applyNumberFormat="1" applyFont="1" applyFill="1" applyBorder="1" applyAlignment="1" applyProtection="1">
      <alignment vertical="center"/>
      <protection locked="0"/>
    </xf>
    <xf numFmtId="0" fontId="8" fillId="34" borderId="28" xfId="0" applyFont="1" applyFill="1" applyBorder="1" applyAlignment="1" applyProtection="1">
      <alignment horizontal="center" vertical="center"/>
      <protection locked="0"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8" fillId="34" borderId="2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00"/>
  <sheetViews>
    <sheetView showGridLines="0" tabSelected="1" zoomScalePageLayoutView="0" workbookViewId="0" topLeftCell="A1">
      <selection activeCell="G10" sqref="G10"/>
    </sheetView>
  </sheetViews>
  <sheetFormatPr defaultColWidth="9.00390625" defaultRowHeight="12.75"/>
  <cols>
    <col min="6" max="6" width="29.75390625" style="0" customWidth="1"/>
  </cols>
  <sheetData>
    <row r="2" ht="20.25">
      <c r="B2" s="6" t="s">
        <v>55</v>
      </c>
    </row>
    <row r="4" spans="2:3" ht="20.25">
      <c r="B4" s="7" t="s">
        <v>56</v>
      </c>
      <c r="C4" s="7" t="s">
        <v>57</v>
      </c>
    </row>
    <row r="6" spans="2:11" ht="12.75">
      <c r="B6" s="8" t="s">
        <v>0</v>
      </c>
      <c r="C6" s="9"/>
      <c r="D6" s="9"/>
      <c r="E6" s="9"/>
      <c r="F6" s="119" t="s">
        <v>118</v>
      </c>
      <c r="G6" s="113"/>
      <c r="H6" s="113"/>
      <c r="I6" s="113"/>
      <c r="J6" s="113"/>
      <c r="K6" s="113"/>
    </row>
    <row r="7" spans="2:11" ht="12.75">
      <c r="B7" s="10" t="s">
        <v>1</v>
      </c>
      <c r="C7" s="11"/>
      <c r="D7" s="11"/>
      <c r="E7" s="11"/>
      <c r="F7" s="119" t="s">
        <v>155</v>
      </c>
      <c r="G7" s="113"/>
      <c r="H7" s="113"/>
      <c r="I7" s="113"/>
      <c r="J7" s="113"/>
      <c r="K7" s="113"/>
    </row>
    <row r="8" spans="2:11" ht="12.75">
      <c r="B8" s="10" t="s">
        <v>2</v>
      </c>
      <c r="C8" s="11"/>
      <c r="D8" s="11"/>
      <c r="E8" s="115"/>
      <c r="F8" s="119">
        <v>2012</v>
      </c>
      <c r="G8" s="11"/>
      <c r="H8" s="11"/>
      <c r="I8" s="11"/>
      <c r="J8" s="11"/>
      <c r="K8" s="112"/>
    </row>
    <row r="9" spans="2:11" ht="12.75">
      <c r="B9" s="10" t="s">
        <v>58</v>
      </c>
      <c r="C9" s="11"/>
      <c r="D9" s="11"/>
      <c r="E9" s="115"/>
      <c r="F9" s="111" t="s">
        <v>172</v>
      </c>
      <c r="G9" s="11"/>
      <c r="H9" s="11"/>
      <c r="I9" s="11"/>
      <c r="J9" s="11"/>
      <c r="K9" s="11"/>
    </row>
    <row r="10" spans="2:11" ht="12.75">
      <c r="B10" s="12" t="s">
        <v>61</v>
      </c>
      <c r="C10" s="13"/>
      <c r="D10" s="13"/>
      <c r="E10" s="116"/>
      <c r="F10" s="111" t="s">
        <v>178</v>
      </c>
      <c r="G10" s="11"/>
      <c r="H10" s="113"/>
      <c r="I10" s="113"/>
      <c r="J10" s="113"/>
      <c r="K10" s="113"/>
    </row>
    <row r="11" spans="2:11" ht="12.75">
      <c r="B11" s="11"/>
      <c r="C11" s="11"/>
      <c r="D11" s="11"/>
      <c r="E11" s="11"/>
      <c r="F11" s="11"/>
      <c r="G11" s="11"/>
      <c r="H11" s="113"/>
      <c r="I11" s="113"/>
      <c r="J11" s="113"/>
      <c r="K11" s="113"/>
    </row>
    <row r="12" spans="2:11" ht="12.75">
      <c r="B12" s="11"/>
      <c r="C12" s="11"/>
      <c r="D12" s="11"/>
      <c r="E12" s="11"/>
      <c r="F12" s="11"/>
      <c r="G12" s="11"/>
      <c r="H12" s="113"/>
      <c r="I12" s="113"/>
      <c r="J12" s="113"/>
      <c r="K12" s="113"/>
    </row>
    <row r="13" spans="2:11" ht="12.75">
      <c r="B13" t="s">
        <v>168</v>
      </c>
      <c r="C13" s="11"/>
      <c r="D13" s="11"/>
      <c r="E13" s="11"/>
      <c r="F13" s="11"/>
      <c r="G13" s="11"/>
      <c r="H13" s="113"/>
      <c r="I13" s="113"/>
      <c r="J13" s="113"/>
      <c r="K13" s="113"/>
    </row>
    <row r="14" spans="2:11" ht="12.75">
      <c r="B14" s="112"/>
      <c r="C14" s="112"/>
      <c r="D14" s="112"/>
      <c r="E14" s="112"/>
      <c r="F14" s="112"/>
      <c r="G14" s="112"/>
      <c r="H14" s="114"/>
      <c r="I14" s="114"/>
      <c r="J14" s="114"/>
      <c r="K14" s="114"/>
    </row>
    <row r="16" ht="12.75">
      <c r="B16" s="14"/>
    </row>
    <row r="17" ht="12.75">
      <c r="B17" s="14"/>
    </row>
    <row r="37" spans="6:8" ht="12.75">
      <c r="F37" t="s">
        <v>104</v>
      </c>
      <c r="H37" t="s">
        <v>126</v>
      </c>
    </row>
    <row r="38" spans="6:8" ht="12.75">
      <c r="F38" t="s">
        <v>75</v>
      </c>
      <c r="H38" t="s">
        <v>127</v>
      </c>
    </row>
    <row r="39" spans="6:8" ht="12.75">
      <c r="F39" t="s">
        <v>68</v>
      </c>
      <c r="H39" t="s">
        <v>128</v>
      </c>
    </row>
    <row r="40" spans="6:8" ht="12.75">
      <c r="F40" t="s">
        <v>65</v>
      </c>
      <c r="H40" t="s">
        <v>129</v>
      </c>
    </row>
    <row r="41" spans="6:8" ht="12.75">
      <c r="F41" t="s">
        <v>118</v>
      </c>
      <c r="H41" t="s">
        <v>130</v>
      </c>
    </row>
    <row r="42" spans="6:8" ht="12.75">
      <c r="F42" t="s">
        <v>117</v>
      </c>
      <c r="H42" t="s">
        <v>131</v>
      </c>
    </row>
    <row r="43" spans="6:8" ht="12.75">
      <c r="F43" t="s">
        <v>114</v>
      </c>
      <c r="H43" t="s">
        <v>132</v>
      </c>
    </row>
    <row r="44" spans="6:8" ht="12.75">
      <c r="F44" t="s">
        <v>123</v>
      </c>
      <c r="H44" t="s">
        <v>133</v>
      </c>
    </row>
    <row r="45" spans="6:8" ht="12.75">
      <c r="F45" t="s">
        <v>122</v>
      </c>
      <c r="H45" t="s">
        <v>134</v>
      </c>
    </row>
    <row r="46" spans="6:8" ht="12.75">
      <c r="F46" t="s">
        <v>121</v>
      </c>
      <c r="H46" t="s">
        <v>135</v>
      </c>
    </row>
    <row r="47" spans="6:8" ht="12.75">
      <c r="F47" t="s">
        <v>80</v>
      </c>
      <c r="H47" t="s">
        <v>136</v>
      </c>
    </row>
    <row r="48" spans="6:8" ht="12.75">
      <c r="F48" t="s">
        <v>102</v>
      </c>
      <c r="H48" t="s">
        <v>137</v>
      </c>
    </row>
    <row r="49" spans="6:8" ht="12.75">
      <c r="F49" t="s">
        <v>124</v>
      </c>
      <c r="H49" t="s">
        <v>138</v>
      </c>
    </row>
    <row r="50" spans="6:8" ht="12.75">
      <c r="F50" t="s">
        <v>69</v>
      </c>
      <c r="H50" t="s">
        <v>139</v>
      </c>
    </row>
    <row r="51" spans="6:8" ht="12.75">
      <c r="F51" t="s">
        <v>125</v>
      </c>
      <c r="H51" t="s">
        <v>140</v>
      </c>
    </row>
    <row r="52" spans="6:8" ht="12.75">
      <c r="F52" t="s">
        <v>62</v>
      </c>
      <c r="H52" t="s">
        <v>141</v>
      </c>
    </row>
    <row r="53" spans="6:8" ht="12.75">
      <c r="F53" t="s">
        <v>71</v>
      </c>
      <c r="H53" t="s">
        <v>142</v>
      </c>
    </row>
    <row r="54" spans="6:8" ht="12.75">
      <c r="F54" t="s">
        <v>93</v>
      </c>
      <c r="H54" t="s">
        <v>143</v>
      </c>
    </row>
    <row r="55" spans="6:8" ht="12.75">
      <c r="F55" t="s">
        <v>110</v>
      </c>
      <c r="H55" t="s">
        <v>144</v>
      </c>
    </row>
    <row r="56" spans="6:8" ht="12.75">
      <c r="F56" t="s">
        <v>120</v>
      </c>
      <c r="H56" t="s">
        <v>145</v>
      </c>
    </row>
    <row r="57" spans="6:8" ht="12.75">
      <c r="F57" t="s">
        <v>83</v>
      </c>
      <c r="H57" t="s">
        <v>146</v>
      </c>
    </row>
    <row r="58" spans="6:8" ht="12.75">
      <c r="F58" t="s">
        <v>84</v>
      </c>
      <c r="H58" t="s">
        <v>147</v>
      </c>
    </row>
    <row r="59" spans="6:8" ht="12.75">
      <c r="F59" t="s">
        <v>87</v>
      </c>
      <c r="H59" t="s">
        <v>148</v>
      </c>
    </row>
    <row r="60" spans="6:8" ht="12.75">
      <c r="F60" t="s">
        <v>74</v>
      </c>
      <c r="H60" t="s">
        <v>149</v>
      </c>
    </row>
    <row r="61" spans="6:8" ht="12.75">
      <c r="F61" t="s">
        <v>111</v>
      </c>
      <c r="H61" t="s">
        <v>150</v>
      </c>
    </row>
    <row r="62" spans="6:8" ht="12.75">
      <c r="F62" t="s">
        <v>108</v>
      </c>
      <c r="H62" t="s">
        <v>151</v>
      </c>
    </row>
    <row r="63" spans="6:8" ht="12.75">
      <c r="F63" t="s">
        <v>63</v>
      </c>
      <c r="H63" t="s">
        <v>152</v>
      </c>
    </row>
    <row r="64" spans="6:8" ht="12.75">
      <c r="F64" t="s">
        <v>64</v>
      </c>
      <c r="H64" t="s">
        <v>153</v>
      </c>
    </row>
    <row r="65" spans="6:8" ht="12.75">
      <c r="F65" t="s">
        <v>89</v>
      </c>
      <c r="H65" t="s">
        <v>154</v>
      </c>
    </row>
    <row r="66" spans="6:8" ht="12.75">
      <c r="F66" t="s">
        <v>88</v>
      </c>
      <c r="H66" t="s">
        <v>155</v>
      </c>
    </row>
    <row r="67" spans="6:8" ht="12.75">
      <c r="F67" t="s">
        <v>70</v>
      </c>
      <c r="H67" t="s">
        <v>156</v>
      </c>
    </row>
    <row r="68" spans="6:8" ht="12.75">
      <c r="F68" t="s">
        <v>79</v>
      </c>
      <c r="H68" t="s">
        <v>157</v>
      </c>
    </row>
    <row r="69" ht="12.75">
      <c r="F69" t="s">
        <v>116</v>
      </c>
    </row>
    <row r="70" ht="12.75">
      <c r="F70" t="s">
        <v>81</v>
      </c>
    </row>
    <row r="71" ht="12.75">
      <c r="F71" t="s">
        <v>115</v>
      </c>
    </row>
    <row r="72" ht="12.75">
      <c r="F72" t="s">
        <v>66</v>
      </c>
    </row>
    <row r="73" ht="12.75">
      <c r="F73" t="s">
        <v>85</v>
      </c>
    </row>
    <row r="74" ht="12.75">
      <c r="F74" t="s">
        <v>90</v>
      </c>
    </row>
    <row r="75" ht="12.75">
      <c r="F75" t="s">
        <v>92</v>
      </c>
    </row>
    <row r="76" ht="12.75">
      <c r="F76" t="s">
        <v>105</v>
      </c>
    </row>
    <row r="77" ht="12.75">
      <c r="F77" t="s">
        <v>98</v>
      </c>
    </row>
    <row r="78" ht="12.75">
      <c r="F78" t="s">
        <v>94</v>
      </c>
    </row>
    <row r="79" ht="12.75">
      <c r="F79" t="s">
        <v>77</v>
      </c>
    </row>
    <row r="80" ht="12.75">
      <c r="F80" t="s">
        <v>76</v>
      </c>
    </row>
    <row r="81" ht="12.75">
      <c r="F81" t="s">
        <v>96</v>
      </c>
    </row>
    <row r="82" ht="12.75">
      <c r="F82" t="s">
        <v>97</v>
      </c>
    </row>
    <row r="83" ht="12.75">
      <c r="F83" t="s">
        <v>113</v>
      </c>
    </row>
    <row r="84" ht="12.75">
      <c r="F84" t="s">
        <v>78</v>
      </c>
    </row>
    <row r="85" ht="12.75">
      <c r="F85" t="s">
        <v>103</v>
      </c>
    </row>
    <row r="86" ht="12.75">
      <c r="F86" t="s">
        <v>112</v>
      </c>
    </row>
    <row r="87" ht="12.75">
      <c r="F87" t="s">
        <v>95</v>
      </c>
    </row>
    <row r="88" ht="12.75">
      <c r="F88" t="s">
        <v>86</v>
      </c>
    </row>
    <row r="89" ht="12.75">
      <c r="F89" t="s">
        <v>67</v>
      </c>
    </row>
    <row r="90" ht="12.75">
      <c r="F90" t="s">
        <v>101</v>
      </c>
    </row>
    <row r="91" ht="12.75">
      <c r="F91" t="s">
        <v>99</v>
      </c>
    </row>
    <row r="92" ht="12.75">
      <c r="F92" t="s">
        <v>100</v>
      </c>
    </row>
    <row r="93" ht="12.75">
      <c r="F93" t="s">
        <v>72</v>
      </c>
    </row>
    <row r="94" ht="12.75">
      <c r="F94" t="s">
        <v>73</v>
      </c>
    </row>
    <row r="95" ht="12.75">
      <c r="F95" t="s">
        <v>106</v>
      </c>
    </row>
    <row r="96" ht="12.75">
      <c r="F96" t="s">
        <v>107</v>
      </c>
    </row>
    <row r="97" ht="12.75">
      <c r="F97" t="s">
        <v>119</v>
      </c>
    </row>
    <row r="98" ht="12.75">
      <c r="F98" t="s">
        <v>109</v>
      </c>
    </row>
    <row r="99" ht="12.75">
      <c r="F99" t="s">
        <v>82</v>
      </c>
    </row>
    <row r="100" ht="12.75">
      <c r="F100" t="s">
        <v>91</v>
      </c>
    </row>
  </sheetData>
  <sheetProtection/>
  <dataValidations count="2">
    <dataValidation type="list" allowBlank="1" showInputMessage="1" showErrorMessage="1" promptTitle="Select a species from the list" prompt="If the species is not in the list, then write it in the field. But then InterCatchFileMaker cannot convert the species to the 3-alfa species code, so you have to replace the 'XXX' in the final InterCatch file with the correct 3-alfa species code. " sqref="F6">
      <formula1>$F$37:$F$100</formula1>
    </dataValidation>
    <dataValidation type="list" allowBlank="1" showInputMessage="1" showErrorMessage="1" sqref="F7">
      <formula1>$H$37:$H$68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zoomScale="75" zoomScaleNormal="75" zoomScalePageLayoutView="0" workbookViewId="0" topLeftCell="A4">
      <selection activeCell="C7" sqref="C7:L7"/>
    </sheetView>
  </sheetViews>
  <sheetFormatPr defaultColWidth="11.375" defaultRowHeight="12.75"/>
  <cols>
    <col min="1" max="1" width="22.625" style="2" customWidth="1"/>
    <col min="2" max="2" width="16.00390625" style="1" customWidth="1"/>
    <col min="3" max="3" width="10.00390625" style="0" customWidth="1"/>
    <col min="4" max="5" width="8.125" style="0" customWidth="1"/>
    <col min="6" max="6" width="9.75390625" style="0" customWidth="1"/>
    <col min="7" max="8" width="8.125" style="0" customWidth="1"/>
    <col min="9" max="9" width="9.375" style="0" customWidth="1"/>
    <col min="10" max="10" width="9.25390625" style="0" customWidth="1"/>
    <col min="11" max="11" width="8.125" style="0" customWidth="1"/>
    <col min="12" max="12" width="13.25390625" style="0" customWidth="1"/>
    <col min="13" max="13" width="9.25390625" style="0" customWidth="1"/>
    <col min="14" max="14" width="8.125" style="0" customWidth="1"/>
    <col min="15" max="15" width="9.375" style="0" customWidth="1"/>
    <col min="16" max="16" width="9.25390625" style="0" customWidth="1"/>
    <col min="17" max="17" width="8.125" style="0" customWidth="1"/>
  </cols>
  <sheetData>
    <row r="1" spans="1:19" s="3" customFormat="1" ht="15" customHeight="1">
      <c r="A1" s="35" t="s">
        <v>12</v>
      </c>
      <c r="B1" s="36"/>
      <c r="C1" s="16"/>
      <c r="D1" s="16"/>
      <c r="E1" s="16"/>
      <c r="F1" s="16"/>
      <c r="G1" s="16"/>
      <c r="H1" s="37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s="3" customFormat="1" ht="15" customHeight="1">
      <c r="A2" s="38"/>
      <c r="B2" s="36"/>
      <c r="C2" s="16"/>
      <c r="D2" s="16"/>
      <c r="E2" s="16"/>
      <c r="F2" s="16"/>
      <c r="G2" s="16"/>
      <c r="H2" s="39"/>
      <c r="I2" s="16"/>
      <c r="J2" s="16"/>
      <c r="K2" s="16"/>
      <c r="L2" s="16"/>
      <c r="M2" s="126" t="s">
        <v>160</v>
      </c>
      <c r="N2" s="126"/>
      <c r="O2" s="126"/>
      <c r="P2" s="126"/>
      <c r="Q2" s="16"/>
      <c r="R2" s="16"/>
      <c r="S2" s="16"/>
    </row>
    <row r="3" spans="1:19" s="3" customFormat="1" ht="15" customHeight="1" thickBot="1">
      <c r="A3" s="38"/>
      <c r="B3" s="36"/>
      <c r="C3" s="16"/>
      <c r="D3" s="16"/>
      <c r="E3" s="16"/>
      <c r="F3" s="16"/>
      <c r="G3" s="16"/>
      <c r="H3" s="40"/>
      <c r="I3" s="16"/>
      <c r="J3" s="16"/>
      <c r="K3" s="16"/>
      <c r="L3" s="16"/>
      <c r="M3" s="127" t="s">
        <v>169</v>
      </c>
      <c r="N3" s="127"/>
      <c r="O3" s="127"/>
      <c r="P3" s="127"/>
      <c r="Q3" s="127"/>
      <c r="R3" s="127"/>
      <c r="S3" s="16"/>
    </row>
    <row r="4" spans="1:19" s="3" customFormat="1" ht="15" customHeight="1">
      <c r="A4" s="42"/>
      <c r="B4" s="17" t="s">
        <v>13</v>
      </c>
      <c r="C4" s="120" t="str">
        <f>+'START HERE'!F7</f>
        <v>UK(Scotland)</v>
      </c>
      <c r="D4" s="130"/>
      <c r="E4" s="131"/>
      <c r="F4" s="16"/>
      <c r="G4" s="105"/>
      <c r="H4" s="17" t="s">
        <v>14</v>
      </c>
      <c r="I4" s="122" t="s">
        <v>179</v>
      </c>
      <c r="J4" s="128"/>
      <c r="K4" s="129"/>
      <c r="L4" s="16"/>
      <c r="M4" s="3" t="s">
        <v>161</v>
      </c>
      <c r="Q4" s="41"/>
      <c r="R4" s="16"/>
      <c r="S4" s="16"/>
    </row>
    <row r="5" spans="1:19" s="3" customFormat="1" ht="15" customHeight="1">
      <c r="A5" s="42"/>
      <c r="B5" s="17" t="s">
        <v>15</v>
      </c>
      <c r="C5" s="120" t="str">
        <f>+'START HERE'!F6</f>
        <v>Astacus astacus</v>
      </c>
      <c r="D5" s="132"/>
      <c r="E5" s="133"/>
      <c r="F5" s="106"/>
      <c r="G5" s="106"/>
      <c r="H5" s="17" t="s">
        <v>3</v>
      </c>
      <c r="I5" s="122" t="s">
        <v>176</v>
      </c>
      <c r="J5" s="128"/>
      <c r="K5" s="129"/>
      <c r="L5" s="16"/>
      <c r="M5" s="3" t="s">
        <v>162</v>
      </c>
      <c r="Q5" s="41"/>
      <c r="R5" s="16"/>
      <c r="S5" s="16"/>
    </row>
    <row r="6" spans="1:19" s="3" customFormat="1" ht="15" customHeight="1" thickBot="1">
      <c r="A6" s="42"/>
      <c r="B6" s="17" t="s">
        <v>16</v>
      </c>
      <c r="C6" s="121">
        <f>+'START HERE'!F8</f>
        <v>2012</v>
      </c>
      <c r="D6" s="134"/>
      <c r="E6" s="135"/>
      <c r="F6" s="16"/>
      <c r="G6" s="16"/>
      <c r="H6" s="17" t="s">
        <v>4</v>
      </c>
      <c r="I6" s="118" t="str">
        <f>+'START HERE'!F10</f>
        <v>6.2.2013</v>
      </c>
      <c r="J6" s="109"/>
      <c r="K6" s="110"/>
      <c r="L6" s="16"/>
      <c r="M6" s="41"/>
      <c r="N6" s="41"/>
      <c r="O6" s="41"/>
      <c r="P6" s="41"/>
      <c r="Q6" s="41"/>
      <c r="R6" s="16"/>
      <c r="S6" s="16"/>
    </row>
    <row r="7" spans="1:19" s="3" customFormat="1" ht="15" customHeight="1" thickBot="1">
      <c r="A7" s="42"/>
      <c r="B7" s="140" t="s">
        <v>170</v>
      </c>
      <c r="C7" s="141">
        <v>1000</v>
      </c>
      <c r="D7" s="16"/>
      <c r="E7" s="16"/>
      <c r="F7" s="141">
        <v>800</v>
      </c>
      <c r="G7" s="16"/>
      <c r="H7" s="16"/>
      <c r="I7" s="141">
        <v>1</v>
      </c>
      <c r="J7" s="16"/>
      <c r="K7" s="16"/>
      <c r="L7" s="141">
        <v>100</v>
      </c>
      <c r="M7" s="16"/>
      <c r="N7" s="16"/>
      <c r="O7" s="16" t="s">
        <v>171</v>
      </c>
      <c r="P7" s="141" t="s">
        <v>173</v>
      </c>
      <c r="Q7" s="16"/>
      <c r="R7" s="16"/>
      <c r="S7" s="16"/>
    </row>
    <row r="8" spans="1:19" s="4" customFormat="1" ht="15" customHeight="1" thickBot="1">
      <c r="A8" s="43"/>
      <c r="B8" s="44"/>
      <c r="C8" s="117" t="s">
        <v>17</v>
      </c>
      <c r="D8" s="45"/>
      <c r="E8" s="46"/>
      <c r="F8" s="117" t="s">
        <v>18</v>
      </c>
      <c r="G8" s="45"/>
      <c r="H8" s="46"/>
      <c r="I8" s="117" t="s">
        <v>19</v>
      </c>
      <c r="J8" s="45"/>
      <c r="K8" s="46"/>
      <c r="L8" s="117" t="s">
        <v>20</v>
      </c>
      <c r="M8" s="45"/>
      <c r="N8" s="46"/>
      <c r="S8" s="47"/>
    </row>
    <row r="9" spans="1:19" s="3" customFormat="1" ht="15" customHeight="1" thickBot="1">
      <c r="A9" s="48"/>
      <c r="B9" s="48"/>
      <c r="C9" s="49" t="s">
        <v>21</v>
      </c>
      <c r="D9" s="50" t="s">
        <v>22</v>
      </c>
      <c r="E9" s="51" t="s">
        <v>22</v>
      </c>
      <c r="F9" s="49" t="s">
        <v>21</v>
      </c>
      <c r="G9" s="52" t="s">
        <v>22</v>
      </c>
      <c r="H9" s="51" t="s">
        <v>22</v>
      </c>
      <c r="I9" s="49" t="s">
        <v>21</v>
      </c>
      <c r="J9" s="52" t="s">
        <v>22</v>
      </c>
      <c r="K9" s="51" t="s">
        <v>22</v>
      </c>
      <c r="L9" s="49" t="s">
        <v>21</v>
      </c>
      <c r="M9" s="52" t="s">
        <v>22</v>
      </c>
      <c r="N9" s="51" t="s">
        <v>22</v>
      </c>
      <c r="S9" s="16"/>
    </row>
    <row r="10" spans="1:19" s="3" customFormat="1" ht="15" customHeight="1">
      <c r="A10" s="53" t="s">
        <v>23</v>
      </c>
      <c r="B10" s="54"/>
      <c r="C10" s="55" t="s">
        <v>24</v>
      </c>
      <c r="D10" s="56" t="s">
        <v>5</v>
      </c>
      <c r="E10" s="57" t="s">
        <v>25</v>
      </c>
      <c r="F10" s="55" t="s">
        <v>24</v>
      </c>
      <c r="G10" s="56" t="s">
        <v>5</v>
      </c>
      <c r="H10" s="57" t="s">
        <v>25</v>
      </c>
      <c r="I10" s="55" t="s">
        <v>24</v>
      </c>
      <c r="J10" s="56" t="s">
        <v>5</v>
      </c>
      <c r="K10" s="57" t="s">
        <v>25</v>
      </c>
      <c r="L10" s="55" t="s">
        <v>24</v>
      </c>
      <c r="M10" s="56" t="s">
        <v>5</v>
      </c>
      <c r="N10" s="57" t="s">
        <v>25</v>
      </c>
      <c r="R10" s="4"/>
      <c r="S10" s="16"/>
    </row>
    <row r="11" spans="1:19" s="3" customFormat="1" ht="15" customHeight="1" thickBot="1">
      <c r="A11" s="58" t="s">
        <v>26</v>
      </c>
      <c r="B11" s="59" t="s">
        <v>27</v>
      </c>
      <c r="C11" s="60" t="s">
        <v>28</v>
      </c>
      <c r="D11" s="61" t="s">
        <v>6</v>
      </c>
      <c r="E11" s="59" t="s">
        <v>29</v>
      </c>
      <c r="F11" s="60" t="s">
        <v>28</v>
      </c>
      <c r="G11" s="61" t="s">
        <v>6</v>
      </c>
      <c r="H11" s="59" t="s">
        <v>29</v>
      </c>
      <c r="I11" s="60" t="s">
        <v>28</v>
      </c>
      <c r="J11" s="61" t="s">
        <v>6</v>
      </c>
      <c r="K11" s="59" t="s">
        <v>29</v>
      </c>
      <c r="L11" s="60" t="s">
        <v>28</v>
      </c>
      <c r="M11" s="61" t="s">
        <v>6</v>
      </c>
      <c r="N11" s="59" t="s">
        <v>29</v>
      </c>
      <c r="R11" s="4"/>
      <c r="S11" s="16"/>
    </row>
    <row r="12" spans="1:19" s="3" customFormat="1" ht="15" customHeight="1">
      <c r="A12" s="62">
        <f>C6</f>
        <v>2012</v>
      </c>
      <c r="B12" s="63" t="s">
        <v>30</v>
      </c>
      <c r="C12" s="142"/>
      <c r="D12" s="143"/>
      <c r="E12" s="144"/>
      <c r="F12" s="142"/>
      <c r="G12" s="143"/>
      <c r="H12" s="144"/>
      <c r="I12" s="142"/>
      <c r="J12" s="143"/>
      <c r="K12" s="144"/>
      <c r="L12" s="145">
        <v>631.9599999999999</v>
      </c>
      <c r="M12" s="146">
        <v>11.95</v>
      </c>
      <c r="N12" s="147">
        <v>0.011380467118172036</v>
      </c>
      <c r="R12" s="4"/>
      <c r="S12" s="16"/>
    </row>
    <row r="13" spans="1:19" s="3" customFormat="1" ht="15" customHeight="1">
      <c r="A13" s="62">
        <f aca="true" t="shared" si="0" ref="A13:A26">A12-1</f>
        <v>2011</v>
      </c>
      <c r="B13" s="63" t="s">
        <v>7</v>
      </c>
      <c r="C13" s="148">
        <v>2616.4030000000002</v>
      </c>
      <c r="D13" s="149">
        <v>12.58</v>
      </c>
      <c r="E13" s="150">
        <v>0.011334645312667811</v>
      </c>
      <c r="F13" s="148">
        <v>178.094</v>
      </c>
      <c r="G13" s="149">
        <v>12.95</v>
      </c>
      <c r="H13" s="150">
        <v>0.012066661425988523</v>
      </c>
      <c r="I13" s="151"/>
      <c r="J13" s="152"/>
      <c r="K13" s="153"/>
      <c r="L13" s="148">
        <v>541.624</v>
      </c>
      <c r="M13" s="149">
        <v>17.89</v>
      </c>
      <c r="N13" s="150">
        <v>0.03766635156492327</v>
      </c>
      <c r="S13" s="16"/>
    </row>
    <row r="14" spans="1:19" s="3" customFormat="1" ht="15" customHeight="1">
      <c r="A14" s="62">
        <f t="shared" si="0"/>
        <v>2010</v>
      </c>
      <c r="B14" s="63" t="s">
        <v>8</v>
      </c>
      <c r="C14" s="148">
        <v>2701.4801419862065</v>
      </c>
      <c r="D14" s="149">
        <v>19.313619843522183</v>
      </c>
      <c r="E14" s="150">
        <v>0.043408451498155046</v>
      </c>
      <c r="F14" s="148">
        <v>237.686</v>
      </c>
      <c r="G14" s="149">
        <v>20.53754987672812</v>
      </c>
      <c r="H14" s="150">
        <v>0.055682707437543645</v>
      </c>
      <c r="I14" s="151">
        <v>0.009704850570916896</v>
      </c>
      <c r="J14" s="152">
        <v>21.32</v>
      </c>
      <c r="K14" s="153">
        <v>0.060649764688021864</v>
      </c>
      <c r="L14" s="148">
        <v>568.326</v>
      </c>
      <c r="M14" s="149">
        <v>21.32953489722448</v>
      </c>
      <c r="N14" s="150">
        <v>0.06868944936532906</v>
      </c>
      <c r="S14" s="16"/>
    </row>
    <row r="15" spans="1:19" s="3" customFormat="1" ht="15" customHeight="1">
      <c r="A15" s="62">
        <f t="shared" si="0"/>
        <v>2009</v>
      </c>
      <c r="B15" s="63" t="s">
        <v>9</v>
      </c>
      <c r="C15" s="148">
        <v>2501.0807160021845</v>
      </c>
      <c r="D15" s="149">
        <v>23.374758999933096</v>
      </c>
      <c r="E15" s="150">
        <v>0.08782337120063799</v>
      </c>
      <c r="F15" s="148">
        <v>503.4369999999999</v>
      </c>
      <c r="G15" s="149">
        <v>23.897139364011785</v>
      </c>
      <c r="H15" s="150">
        <v>0.0923213828145329</v>
      </c>
      <c r="I15" s="151">
        <v>0.07524712494819803</v>
      </c>
      <c r="J15" s="152">
        <v>23.48674323159907</v>
      </c>
      <c r="K15" s="153">
        <v>0.08319287512787106</v>
      </c>
      <c r="L15" s="148">
        <v>473.86</v>
      </c>
      <c r="M15" s="149">
        <v>22.42229519267294</v>
      </c>
      <c r="N15" s="150">
        <v>0.08508209175705904</v>
      </c>
      <c r="S15" s="16"/>
    </row>
    <row r="16" spans="1:19" s="3" customFormat="1" ht="15" customHeight="1">
      <c r="A16" s="62">
        <f t="shared" si="0"/>
        <v>2008</v>
      </c>
      <c r="B16" s="63" t="s">
        <v>10</v>
      </c>
      <c r="C16" s="148">
        <v>6200.898869444833</v>
      </c>
      <c r="D16" s="149">
        <v>26.348567584256116</v>
      </c>
      <c r="E16" s="150">
        <v>0.1341736252049757</v>
      </c>
      <c r="F16" s="148">
        <v>4030.3230000000003</v>
      </c>
      <c r="G16" s="149">
        <v>27.03569834725405</v>
      </c>
      <c r="H16" s="150">
        <v>0.1460992084257267</v>
      </c>
      <c r="I16" s="151">
        <v>1.1264319204212807</v>
      </c>
      <c r="J16" s="152">
        <v>27.539093646753358</v>
      </c>
      <c r="K16" s="153">
        <v>0.1566132159980447</v>
      </c>
      <c r="L16" s="148">
        <v>906.88</v>
      </c>
      <c r="M16" s="149">
        <v>25.49637350035286</v>
      </c>
      <c r="N16" s="150">
        <v>0.137331289696542</v>
      </c>
      <c r="S16" s="16"/>
    </row>
    <row r="17" spans="1:19" s="3" customFormat="1" ht="15" customHeight="1">
      <c r="A17" s="62">
        <f t="shared" si="0"/>
        <v>2007</v>
      </c>
      <c r="B17" s="63" t="s">
        <v>31</v>
      </c>
      <c r="C17" s="148">
        <v>4580.840090279806</v>
      </c>
      <c r="D17" s="149">
        <v>28.033800133530846</v>
      </c>
      <c r="E17" s="150">
        <v>0.16435906260596467</v>
      </c>
      <c r="F17" s="148">
        <v>3465.598</v>
      </c>
      <c r="G17" s="149">
        <v>28.293669730303403</v>
      </c>
      <c r="H17" s="150">
        <v>0.16820329420781058</v>
      </c>
      <c r="I17" s="151">
        <v>1.3414224383695343</v>
      </c>
      <c r="J17" s="152">
        <v>28.579033471885648</v>
      </c>
      <c r="K17" s="153">
        <v>0.17384900389511457</v>
      </c>
      <c r="L17" s="148">
        <v>560.31</v>
      </c>
      <c r="M17" s="149">
        <v>25.233867073584268</v>
      </c>
      <c r="N17" s="150">
        <v>0.13065088968606664</v>
      </c>
      <c r="S17" s="16"/>
    </row>
    <row r="18" spans="1:19" s="3" customFormat="1" ht="15" customHeight="1">
      <c r="A18" s="62">
        <f t="shared" si="0"/>
        <v>2006</v>
      </c>
      <c r="B18" s="63" t="s">
        <v>32</v>
      </c>
      <c r="C18" s="148">
        <v>4456.873518003887</v>
      </c>
      <c r="D18" s="149">
        <v>28.682112131708617</v>
      </c>
      <c r="E18" s="150">
        <v>0.176436461509669</v>
      </c>
      <c r="F18" s="148">
        <v>4322.016</v>
      </c>
      <c r="G18" s="149">
        <v>28.956824796576417</v>
      </c>
      <c r="H18" s="150">
        <v>0.17971011676032667</v>
      </c>
      <c r="I18" s="151">
        <v>1.6704269527442772</v>
      </c>
      <c r="J18" s="152">
        <v>29.03631717433072</v>
      </c>
      <c r="K18" s="153">
        <v>0.1816648922303424</v>
      </c>
      <c r="L18" s="148">
        <v>328.335</v>
      </c>
      <c r="M18" s="149">
        <v>26.31428525743524</v>
      </c>
      <c r="N18" s="150">
        <v>0.14877487931533342</v>
      </c>
      <c r="S18" s="16"/>
    </row>
    <row r="19" spans="1:19" s="3" customFormat="1" ht="15" customHeight="1">
      <c r="A19" s="62">
        <f t="shared" si="0"/>
        <v>2005</v>
      </c>
      <c r="B19" s="63" t="s">
        <v>33</v>
      </c>
      <c r="C19" s="148">
        <v>2831.6677455704726</v>
      </c>
      <c r="D19" s="149">
        <v>29.391426218289617</v>
      </c>
      <c r="E19" s="150">
        <v>0.18884847617970943</v>
      </c>
      <c r="F19" s="148">
        <v>2820.162</v>
      </c>
      <c r="G19" s="149">
        <v>29.194226257215014</v>
      </c>
      <c r="H19" s="150">
        <v>0.1825217842095596</v>
      </c>
      <c r="I19" s="151"/>
      <c r="J19" s="152"/>
      <c r="K19" s="153"/>
      <c r="L19" s="148">
        <v>195.099</v>
      </c>
      <c r="M19" s="149">
        <v>27.6923824314835</v>
      </c>
      <c r="N19" s="150">
        <v>0.17323000117888868</v>
      </c>
      <c r="S19" s="16"/>
    </row>
    <row r="20" spans="1:19" s="3" customFormat="1" ht="15" customHeight="1">
      <c r="A20" s="62">
        <f t="shared" si="0"/>
        <v>2004</v>
      </c>
      <c r="B20" s="63" t="s">
        <v>34</v>
      </c>
      <c r="C20" s="148">
        <v>2051.5476811375156</v>
      </c>
      <c r="D20" s="149">
        <v>29.825281123649237</v>
      </c>
      <c r="E20" s="150">
        <v>0.1973660169548708</v>
      </c>
      <c r="F20" s="148">
        <v>2112.4069999999997</v>
      </c>
      <c r="G20" s="149">
        <v>29.899035017725627</v>
      </c>
      <c r="H20" s="150">
        <v>0.1939001338283768</v>
      </c>
      <c r="I20" s="151">
        <v>0.9189588425075667</v>
      </c>
      <c r="J20" s="152">
        <v>29.82657278822546</v>
      </c>
      <c r="K20" s="153">
        <v>0.19270545893225782</v>
      </c>
      <c r="L20" s="148">
        <v>109.08399999999999</v>
      </c>
      <c r="M20" s="149">
        <v>27.309476023380267</v>
      </c>
      <c r="N20" s="150">
        <v>0.16930072237908406</v>
      </c>
      <c r="S20" s="16"/>
    </row>
    <row r="21" spans="1:19" s="3" customFormat="1" ht="15" customHeight="1">
      <c r="A21" s="62">
        <f t="shared" si="0"/>
        <v>2003</v>
      </c>
      <c r="B21" s="63" t="s">
        <v>35</v>
      </c>
      <c r="C21" s="22"/>
      <c r="D21" s="23"/>
      <c r="E21" s="24"/>
      <c r="F21" s="22"/>
      <c r="G21" s="23"/>
      <c r="H21" s="24"/>
      <c r="I21" s="22"/>
      <c r="J21" s="23"/>
      <c r="K21" s="24"/>
      <c r="L21" s="22"/>
      <c r="M21" s="23"/>
      <c r="N21" s="24"/>
      <c r="S21" s="16"/>
    </row>
    <row r="22" spans="1:19" s="3" customFormat="1" ht="15" customHeight="1">
      <c r="A22" s="62">
        <f t="shared" si="0"/>
        <v>2002</v>
      </c>
      <c r="B22" s="63" t="s">
        <v>36</v>
      </c>
      <c r="C22" s="22"/>
      <c r="D22" s="23"/>
      <c r="E22" s="24"/>
      <c r="F22" s="22"/>
      <c r="G22" s="23"/>
      <c r="H22" s="24"/>
      <c r="I22" s="22"/>
      <c r="J22" s="23"/>
      <c r="K22" s="24"/>
      <c r="L22" s="22"/>
      <c r="M22" s="23"/>
      <c r="N22" s="24"/>
      <c r="S22" s="16"/>
    </row>
    <row r="23" spans="1:19" s="3" customFormat="1" ht="15" customHeight="1">
      <c r="A23" s="62">
        <f t="shared" si="0"/>
        <v>2001</v>
      </c>
      <c r="B23" s="63" t="s">
        <v>37</v>
      </c>
      <c r="C23" s="22"/>
      <c r="D23" s="23"/>
      <c r="E23" s="24"/>
      <c r="F23" s="22"/>
      <c r="G23" s="23"/>
      <c r="H23" s="24"/>
      <c r="I23" s="22"/>
      <c r="J23" s="23"/>
      <c r="K23" s="24"/>
      <c r="L23" s="22"/>
      <c r="M23" s="23"/>
      <c r="N23" s="24"/>
      <c r="S23" s="16"/>
    </row>
    <row r="24" spans="1:19" s="3" customFormat="1" ht="15" customHeight="1">
      <c r="A24" s="62">
        <f t="shared" si="0"/>
        <v>2000</v>
      </c>
      <c r="B24" s="63" t="s">
        <v>38</v>
      </c>
      <c r="C24" s="22"/>
      <c r="D24" s="23"/>
      <c r="E24" s="24"/>
      <c r="F24" s="22"/>
      <c r="G24" s="23"/>
      <c r="H24" s="24"/>
      <c r="I24" s="22"/>
      <c r="J24" s="23"/>
      <c r="K24" s="24"/>
      <c r="L24" s="22"/>
      <c r="M24" s="23"/>
      <c r="N24" s="24"/>
      <c r="S24" s="16"/>
    </row>
    <row r="25" spans="1:19" s="3" customFormat="1" ht="15" customHeight="1">
      <c r="A25" s="62">
        <f t="shared" si="0"/>
        <v>1999</v>
      </c>
      <c r="B25" s="63" t="s">
        <v>39</v>
      </c>
      <c r="C25" s="22"/>
      <c r="D25" s="23"/>
      <c r="E25" s="24"/>
      <c r="F25" s="22"/>
      <c r="G25" s="23"/>
      <c r="H25" s="24"/>
      <c r="I25" s="22"/>
      <c r="J25" s="23"/>
      <c r="K25" s="24"/>
      <c r="L25" s="22"/>
      <c r="M25" s="23"/>
      <c r="N25" s="24"/>
      <c r="S25" s="16"/>
    </row>
    <row r="26" spans="1:19" s="3" customFormat="1" ht="15" customHeight="1">
      <c r="A26" s="62">
        <f t="shared" si="0"/>
        <v>1998</v>
      </c>
      <c r="B26" s="63" t="s">
        <v>40</v>
      </c>
      <c r="C26" s="22"/>
      <c r="D26" s="23"/>
      <c r="E26" s="24"/>
      <c r="F26" s="22"/>
      <c r="G26" s="23"/>
      <c r="H26" s="24"/>
      <c r="I26" s="22"/>
      <c r="J26" s="23"/>
      <c r="K26" s="24"/>
      <c r="L26" s="22"/>
      <c r="M26" s="23"/>
      <c r="N26" s="24"/>
      <c r="S26" s="16"/>
    </row>
    <row r="27" spans="1:19" s="3" customFormat="1" ht="15" customHeight="1" thickBot="1">
      <c r="A27" s="64" t="s">
        <v>41</v>
      </c>
      <c r="B27" s="63" t="s">
        <v>42</v>
      </c>
      <c r="C27" s="25"/>
      <c r="D27" s="26"/>
      <c r="E27" s="27"/>
      <c r="F27" s="28"/>
      <c r="G27" s="29"/>
      <c r="H27" s="30"/>
      <c r="I27" s="28"/>
      <c r="J27" s="29"/>
      <c r="K27" s="30"/>
      <c r="L27" s="28"/>
      <c r="M27" s="29"/>
      <c r="N27" s="30"/>
      <c r="S27" s="16"/>
    </row>
    <row r="28" spans="1:19" s="3" customFormat="1" ht="15" customHeight="1" thickBot="1">
      <c r="A28" s="65"/>
      <c r="B28" s="66" t="s">
        <v>43</v>
      </c>
      <c r="C28" s="67">
        <f>IF(SUM(C12:C27)&gt;0,SUM(C12:C27),"na")</f>
        <v>27940.791762424906</v>
      </c>
      <c r="D28" s="68">
        <f>IF(SUM(D12:D27)&gt;0,SUMPRODUCT(C12:C27,D12:D27)/C28,"na")</f>
        <v>25.32506307037852</v>
      </c>
      <c r="E28" s="69">
        <f>IF(SUM(E12:E27)&gt;0,SUMPRODUCT(C12:C27,E12:E27)/C28,"na")</f>
        <v>0.13161735112122105</v>
      </c>
      <c r="F28" s="67">
        <f>IF(SUM(F12:F27)&gt;0,SUM(F12:F27),"na")</f>
        <v>17669.722999999998</v>
      </c>
      <c r="G28" s="68">
        <f>IF(SUM(G12:G27)&gt;0,SUMPRODUCT(F12:F27,G12:G27)/F28,"na")</f>
        <v>28.120351976354627</v>
      </c>
      <c r="H28" s="69">
        <f>IF(SUM(H12:H27)&gt;0,SUMPRODUCT(F12:F27,H12:H27)/F28,"na")</f>
        <v>0.1660841542337704</v>
      </c>
      <c r="I28" s="67">
        <f>IF(SUM(I12:I27)&gt;0,SUM(I12:I27),"na")</f>
        <v>5.142192129561774</v>
      </c>
      <c r="J28" s="68">
        <f>IF(SUM(J12:J27)&gt;0,SUMPRODUCT(I12:I27,J12:J27)/I28,"na")</f>
        <v>28.63450531173344</v>
      </c>
      <c r="K28" s="69">
        <f>IF(SUM(K12:K27)&gt;0,SUMPRODUCT(I12:I27,K12:K27)/I28,"na")</f>
        <v>0.17444194949923142</v>
      </c>
      <c r="L28" s="67">
        <f>IF(SUM(L12:L27)&gt;0,SUM(L12:L27),"na")</f>
        <v>4315.478</v>
      </c>
      <c r="M28" s="68">
        <f>IF(SUM(M12:M27)&gt;0,SUMPRODUCT(L12:L27,M12:M27)/L28,"na")</f>
        <v>21.84493966196431</v>
      </c>
      <c r="N28" s="69">
        <f>IF(SUM(N12:N27)&gt;0,SUMPRODUCT(L12:L27,N12:N27)/L28,"na")</f>
        <v>0.09403570125951285</v>
      </c>
      <c r="S28" s="16"/>
    </row>
    <row r="29" spans="1:19" s="3" customFormat="1" ht="15" customHeight="1" thickBot="1">
      <c r="A29" s="70"/>
      <c r="B29" s="71"/>
      <c r="C29" s="72"/>
      <c r="D29" s="73"/>
      <c r="E29" s="74"/>
      <c r="F29" s="72"/>
      <c r="G29" s="73"/>
      <c r="H29" s="74"/>
      <c r="I29" s="72"/>
      <c r="J29" s="73"/>
      <c r="K29" s="74"/>
      <c r="L29" s="72"/>
      <c r="M29" s="73"/>
      <c r="N29" s="74"/>
      <c r="S29" s="16"/>
    </row>
    <row r="30" spans="1:19" s="3" customFormat="1" ht="15" customHeight="1">
      <c r="A30" s="75" t="s">
        <v>11</v>
      </c>
      <c r="B30" s="71"/>
      <c r="C30" s="76"/>
      <c r="D30" s="123">
        <v>3677</v>
      </c>
      <c r="E30" s="77" t="s">
        <v>44</v>
      </c>
      <c r="F30" s="76"/>
      <c r="G30" s="123">
        <v>2935</v>
      </c>
      <c r="H30" s="77" t="s">
        <v>44</v>
      </c>
      <c r="I30" s="76"/>
      <c r="J30" s="123">
        <v>1</v>
      </c>
      <c r="K30" s="77" t="s">
        <v>44</v>
      </c>
      <c r="L30" s="76"/>
      <c r="M30" s="123">
        <v>406</v>
      </c>
      <c r="N30" s="77" t="s">
        <v>44</v>
      </c>
      <c r="S30" s="16"/>
    </row>
    <row r="31" spans="1:19" s="3" customFormat="1" ht="15" customHeight="1">
      <c r="A31" s="75" t="s">
        <v>45</v>
      </c>
      <c r="B31" s="78"/>
      <c r="C31" s="76"/>
      <c r="D31" s="124"/>
      <c r="E31" s="77" t="s">
        <v>44</v>
      </c>
      <c r="F31" s="76"/>
      <c r="G31" s="124"/>
      <c r="H31" s="77" t="s">
        <v>44</v>
      </c>
      <c r="I31" s="76"/>
      <c r="J31" s="124"/>
      <c r="K31" s="77" t="s">
        <v>44</v>
      </c>
      <c r="L31" s="76"/>
      <c r="M31" s="124"/>
      <c r="N31" s="77" t="s">
        <v>44</v>
      </c>
      <c r="S31" s="16"/>
    </row>
    <row r="32" spans="1:19" s="3" customFormat="1" ht="15" customHeight="1">
      <c r="A32" s="75" t="s">
        <v>46</v>
      </c>
      <c r="B32" s="78"/>
      <c r="C32" s="76"/>
      <c r="D32" s="124"/>
      <c r="E32" s="77" t="s">
        <v>44</v>
      </c>
      <c r="F32" s="76"/>
      <c r="G32" s="124"/>
      <c r="H32" s="77" t="s">
        <v>44</v>
      </c>
      <c r="I32" s="76"/>
      <c r="J32" s="124"/>
      <c r="K32" s="77" t="s">
        <v>44</v>
      </c>
      <c r="L32" s="76"/>
      <c r="M32" s="124"/>
      <c r="N32" s="77" t="s">
        <v>44</v>
      </c>
      <c r="S32" s="16"/>
    </row>
    <row r="33" spans="1:19" s="5" customFormat="1" ht="15" customHeight="1">
      <c r="A33" s="79" t="s">
        <v>47</v>
      </c>
      <c r="B33" s="80"/>
      <c r="C33" s="81"/>
      <c r="D33" s="125"/>
      <c r="E33" s="77" t="s">
        <v>44</v>
      </c>
      <c r="F33" s="82"/>
      <c r="G33" s="125"/>
      <c r="H33" s="77" t="s">
        <v>44</v>
      </c>
      <c r="I33" s="82"/>
      <c r="J33" s="125"/>
      <c r="K33" s="77" t="s">
        <v>44</v>
      </c>
      <c r="L33" s="82"/>
      <c r="M33" s="125">
        <v>0</v>
      </c>
      <c r="N33" s="77" t="s">
        <v>44</v>
      </c>
      <c r="S33" s="83"/>
    </row>
    <row r="34" spans="1:19" s="3" customFormat="1" ht="15" customHeight="1" thickBot="1">
      <c r="A34" s="79" t="s">
        <v>48</v>
      </c>
      <c r="B34" s="84"/>
      <c r="C34" s="85"/>
      <c r="D34" s="31"/>
      <c r="E34" s="77" t="s">
        <v>44</v>
      </c>
      <c r="F34" s="85"/>
      <c r="G34" s="31"/>
      <c r="H34" s="77" t="s">
        <v>44</v>
      </c>
      <c r="I34" s="85"/>
      <c r="J34" s="31"/>
      <c r="K34" s="77" t="s">
        <v>44</v>
      </c>
      <c r="L34" s="85"/>
      <c r="M34" s="31">
        <v>0</v>
      </c>
      <c r="N34" s="77" t="s">
        <v>44</v>
      </c>
      <c r="S34" s="16"/>
    </row>
    <row r="35" spans="1:19" s="3" customFormat="1" ht="15" customHeight="1">
      <c r="A35" s="79" t="s">
        <v>49</v>
      </c>
      <c r="B35" s="84"/>
      <c r="C35" s="85"/>
      <c r="D35" s="108">
        <f>+SUM(D30:D33)</f>
        <v>3677</v>
      </c>
      <c r="E35" s="77" t="s">
        <v>44</v>
      </c>
      <c r="F35" s="85"/>
      <c r="G35" s="108">
        <f>+SUM(G30:G33)</f>
        <v>2935</v>
      </c>
      <c r="H35" s="77" t="s">
        <v>44</v>
      </c>
      <c r="I35" s="85"/>
      <c r="J35" s="108">
        <f>+SUM(J30:J33)</f>
        <v>1</v>
      </c>
      <c r="K35" s="77" t="s">
        <v>44</v>
      </c>
      <c r="L35" s="85"/>
      <c r="M35" s="108">
        <f>+SUM(M30:M33)</f>
        <v>406</v>
      </c>
      <c r="N35" s="77" t="s">
        <v>44</v>
      </c>
      <c r="S35" s="16"/>
    </row>
    <row r="36" spans="1:19" s="3" customFormat="1" ht="15" customHeight="1">
      <c r="A36" s="42"/>
      <c r="B36" s="84"/>
      <c r="C36" s="85" t="s">
        <v>50</v>
      </c>
      <c r="D36" s="86">
        <f>IF(SUM(E12:E27)&gt;0,(C28*E28),"na")</f>
        <v>3677.4929999999995</v>
      </c>
      <c r="E36" s="77" t="s">
        <v>44</v>
      </c>
      <c r="F36" s="85" t="s">
        <v>50</v>
      </c>
      <c r="G36" s="86">
        <f>IF(SUM(H12:H27)&gt;0,(F28*H28),"na")</f>
        <v>2934.661</v>
      </c>
      <c r="H36" s="77" t="s">
        <v>44</v>
      </c>
      <c r="I36" s="85" t="s">
        <v>50</v>
      </c>
      <c r="J36" s="86">
        <f>IF(SUM(K12:K27)&gt;0,(I28*K28),"na")</f>
        <v>0.8970140197803603</v>
      </c>
      <c r="K36" s="77" t="s">
        <v>44</v>
      </c>
      <c r="L36" s="85" t="s">
        <v>50</v>
      </c>
      <c r="M36" s="86">
        <f>IF(SUM(N12:N27)&gt;0,(L28*N28),"na")</f>
        <v>405.809</v>
      </c>
      <c r="N36" s="77" t="s">
        <v>44</v>
      </c>
      <c r="S36" s="16"/>
    </row>
    <row r="37" spans="1:19" s="3" customFormat="1" ht="15" customHeight="1" thickBot="1">
      <c r="A37" s="42"/>
      <c r="B37" s="84"/>
      <c r="C37" s="85" t="s">
        <v>50</v>
      </c>
      <c r="D37" s="87">
        <f>IF(SUM(E12:E27)&gt;0,D34/D36,"na")</f>
        <v>0</v>
      </c>
      <c r="E37" s="88" t="s">
        <v>51</v>
      </c>
      <c r="F37" s="85" t="s">
        <v>50</v>
      </c>
      <c r="G37" s="87">
        <f>IF(SUM(H12:H27)&gt;0,G34/G36,"na")</f>
        <v>0</v>
      </c>
      <c r="H37" s="88" t="s">
        <v>51</v>
      </c>
      <c r="I37" s="85" t="s">
        <v>50</v>
      </c>
      <c r="J37" s="87">
        <f>IF(SUM(K12:K27)&gt;0,J34/J36,"na")</f>
        <v>0</v>
      </c>
      <c r="K37" s="88" t="s">
        <v>51</v>
      </c>
      <c r="L37" s="85" t="s">
        <v>50</v>
      </c>
      <c r="M37" s="87">
        <f>IF(SUM(N12:N27)&gt;0,M34/M36,"na")</f>
        <v>0</v>
      </c>
      <c r="N37" s="88" t="s">
        <v>51</v>
      </c>
      <c r="S37" s="16"/>
    </row>
    <row r="38" spans="1:19" s="107" customFormat="1" ht="15" customHeight="1" thickBot="1">
      <c r="A38" s="42"/>
      <c r="B38" s="84"/>
      <c r="C38" s="89"/>
      <c r="D38" s="18"/>
      <c r="E38" s="88"/>
      <c r="F38" s="89"/>
      <c r="G38" s="18"/>
      <c r="H38" s="88"/>
      <c r="I38" s="89"/>
      <c r="J38" s="18"/>
      <c r="K38" s="88"/>
      <c r="L38" s="89"/>
      <c r="M38" s="18"/>
      <c r="N38" s="88"/>
      <c r="S38" s="16"/>
    </row>
    <row r="39" spans="1:19" s="107" customFormat="1" ht="15" customHeight="1">
      <c r="A39" s="90" t="s">
        <v>52</v>
      </c>
      <c r="B39" s="91"/>
      <c r="C39" s="85"/>
      <c r="D39" s="154">
        <v>16</v>
      </c>
      <c r="E39" s="88"/>
      <c r="F39" s="85"/>
      <c r="G39" s="154">
        <v>11</v>
      </c>
      <c r="H39" s="88"/>
      <c r="I39" s="85"/>
      <c r="J39" s="154">
        <v>-9</v>
      </c>
      <c r="K39" s="88"/>
      <c r="L39" s="85"/>
      <c r="M39" s="154">
        <v>4</v>
      </c>
      <c r="N39" s="88"/>
      <c r="S39" s="16"/>
    </row>
    <row r="40" spans="1:19" s="107" customFormat="1" ht="15" customHeight="1">
      <c r="A40" s="92" t="s">
        <v>53</v>
      </c>
      <c r="B40" s="91"/>
      <c r="C40" s="85"/>
      <c r="D40" s="155">
        <v>7410</v>
      </c>
      <c r="E40" s="88"/>
      <c r="F40" s="85"/>
      <c r="G40" s="155">
        <v>4047</v>
      </c>
      <c r="H40" s="88"/>
      <c r="I40" s="85"/>
      <c r="J40" s="155">
        <v>-9</v>
      </c>
      <c r="K40" s="88"/>
      <c r="L40" s="85"/>
      <c r="M40" s="155">
        <v>2068</v>
      </c>
      <c r="N40" s="88"/>
      <c r="S40" s="16"/>
    </row>
    <row r="41" spans="1:19" s="107" customFormat="1" ht="15" customHeight="1" thickBot="1">
      <c r="A41" s="92" t="s">
        <v>54</v>
      </c>
      <c r="B41" s="91"/>
      <c r="C41" s="85"/>
      <c r="D41" s="156">
        <v>1674</v>
      </c>
      <c r="E41" s="88"/>
      <c r="F41" s="85"/>
      <c r="G41" s="156">
        <v>796</v>
      </c>
      <c r="H41" s="88"/>
      <c r="I41" s="85"/>
      <c r="J41" s="156">
        <v>-9</v>
      </c>
      <c r="K41" s="88"/>
      <c r="L41" s="85"/>
      <c r="M41" s="156">
        <v>479</v>
      </c>
      <c r="N41" s="88"/>
      <c r="S41" s="16"/>
    </row>
    <row r="42" spans="1:19" s="3" customFormat="1" ht="15" customHeight="1" thickBot="1">
      <c r="A42" s="42"/>
      <c r="B42" s="36"/>
      <c r="C42" s="93"/>
      <c r="D42" s="94"/>
      <c r="E42" s="95"/>
      <c r="F42" s="93"/>
      <c r="G42" s="94"/>
      <c r="H42" s="95"/>
      <c r="I42" s="93"/>
      <c r="J42" s="94"/>
      <c r="K42" s="95"/>
      <c r="L42" s="93"/>
      <c r="M42" s="94"/>
      <c r="N42" s="95"/>
      <c r="S42" s="16"/>
    </row>
    <row r="43" spans="1:19" s="3" customFormat="1" ht="15" customHeight="1">
      <c r="A43" s="96"/>
      <c r="B43" s="97"/>
      <c r="C43" s="97"/>
      <c r="D43" s="97"/>
      <c r="E43" s="97"/>
      <c r="F43" s="98"/>
      <c r="G43" s="98"/>
      <c r="H43" s="98"/>
      <c r="I43" s="98"/>
      <c r="J43" s="98"/>
      <c r="K43" s="98"/>
      <c r="L43" s="98"/>
      <c r="M43" s="98"/>
      <c r="N43" s="98"/>
      <c r="O43" s="15"/>
      <c r="P43" s="15"/>
      <c r="Q43" s="15"/>
      <c r="R43" s="16"/>
      <c r="S43" s="16"/>
    </row>
    <row r="44" spans="1:19" s="3" customFormat="1" ht="15" customHeight="1" thickBot="1">
      <c r="A44" s="103" t="s">
        <v>163</v>
      </c>
      <c r="B44" s="10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S44" s="16"/>
    </row>
    <row r="45" spans="1:19" s="3" customFormat="1" ht="15" customHeight="1">
      <c r="A45" s="103" t="s">
        <v>164</v>
      </c>
      <c r="B45" s="100"/>
      <c r="C45" s="15"/>
      <c r="D45" s="136" t="s">
        <v>174</v>
      </c>
      <c r="E45" s="15"/>
      <c r="F45" s="15"/>
      <c r="G45" s="136" t="s">
        <v>174</v>
      </c>
      <c r="H45" s="15"/>
      <c r="I45" s="15"/>
      <c r="J45" s="136" t="s">
        <v>174</v>
      </c>
      <c r="K45" s="15"/>
      <c r="L45" s="15"/>
      <c r="M45" s="136" t="s">
        <v>174</v>
      </c>
      <c r="N45" s="15"/>
      <c r="O45" s="15"/>
      <c r="P45" s="15"/>
      <c r="Q45" s="15"/>
      <c r="R45" s="16"/>
      <c r="S45" s="16"/>
    </row>
    <row r="46" spans="1:19" s="3" customFormat="1" ht="15" customHeight="1">
      <c r="A46" s="103" t="s">
        <v>166</v>
      </c>
      <c r="B46" s="100"/>
      <c r="C46" s="15"/>
      <c r="D46" s="137"/>
      <c r="E46" s="15"/>
      <c r="F46" s="15"/>
      <c r="G46" s="137"/>
      <c r="H46" s="15"/>
      <c r="I46" s="15"/>
      <c r="J46" s="137" t="s">
        <v>175</v>
      </c>
      <c r="K46" s="15"/>
      <c r="L46" s="15"/>
      <c r="M46" s="137"/>
      <c r="N46" s="15"/>
      <c r="O46" s="15"/>
      <c r="P46" s="15"/>
      <c r="Q46" s="15"/>
      <c r="R46" s="16"/>
      <c r="S46" s="16"/>
    </row>
    <row r="47" spans="1:19" s="3" customFormat="1" ht="15" customHeight="1" thickBot="1">
      <c r="A47" s="103" t="s">
        <v>165</v>
      </c>
      <c r="B47" s="100"/>
      <c r="C47" s="15"/>
      <c r="D47" s="138"/>
      <c r="E47" s="15"/>
      <c r="F47" s="15"/>
      <c r="G47" s="138"/>
      <c r="H47" s="15"/>
      <c r="I47" s="15"/>
      <c r="J47" s="138"/>
      <c r="K47" s="15"/>
      <c r="L47" s="15"/>
      <c r="M47" s="138"/>
      <c r="N47" s="15"/>
      <c r="O47" s="15"/>
      <c r="P47" s="15"/>
      <c r="Q47" s="15"/>
      <c r="R47" s="16"/>
      <c r="S47" s="16"/>
    </row>
    <row r="48" spans="1:19" ht="15" customHeight="1">
      <c r="A48" s="99"/>
      <c r="B48" s="10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5" customHeight="1">
      <c r="A49" s="99"/>
      <c r="B49" s="10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5" customHeight="1">
      <c r="A50" s="99"/>
      <c r="B50" s="10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5" customHeight="1">
      <c r="A51" s="99"/>
      <c r="B51" s="10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99"/>
      <c r="B52" s="10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99"/>
      <c r="B53" s="10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99"/>
      <c r="B54" s="10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99"/>
      <c r="B55" s="10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99"/>
      <c r="B56" s="100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99"/>
      <c r="B57" s="100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99"/>
      <c r="B58" s="10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99"/>
      <c r="B59" s="10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99"/>
      <c r="B60" s="100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99"/>
      <c r="B61" s="10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99"/>
      <c r="B62" s="10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99"/>
      <c r="B63" s="10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8">
      <c r="A64" s="101"/>
      <c r="B64" s="101"/>
      <c r="C64" s="101"/>
      <c r="D64" s="101"/>
      <c r="E64" s="101"/>
      <c r="F64" s="10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8">
      <c r="A65" s="101"/>
      <c r="B65" s="101"/>
      <c r="C65" s="101"/>
      <c r="D65" s="101"/>
      <c r="E65" s="101"/>
      <c r="F65" s="10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99"/>
      <c r="B66" s="10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99"/>
      <c r="B67" s="10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99"/>
      <c r="B68" s="10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2.75">
      <c r="A69" s="99"/>
      <c r="B69" s="10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2.75">
      <c r="A70" s="99"/>
      <c r="B70" s="10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12.75">
      <c r="A71" s="99"/>
      <c r="B71" s="10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2.75">
      <c r="A72" s="99"/>
      <c r="B72" s="10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12.75">
      <c r="A73" s="99"/>
      <c r="B73" s="10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2.75">
      <c r="A74" s="99"/>
      <c r="B74" s="10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12.75">
      <c r="A75" s="103"/>
      <c r="B75" s="10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2.75">
      <c r="A76" s="99"/>
      <c r="B76" s="10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18">
      <c r="A77" s="101"/>
      <c r="B77" s="101"/>
      <c r="C77" s="101"/>
      <c r="D77" s="101"/>
      <c r="E77" s="101"/>
      <c r="F77" s="102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12.75">
      <c r="A78" s="99"/>
      <c r="B78" s="10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12.75">
      <c r="A79" s="99"/>
      <c r="B79" s="100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ht="12.75">
      <c r="A80" s="99"/>
      <c r="B80" s="100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ht="12.75">
      <c r="A81" s="99"/>
      <c r="B81" s="100"/>
      <c r="C81" s="15"/>
      <c r="D81" s="15"/>
      <c r="E81" s="104"/>
      <c r="F81" s="10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ht="12.75">
      <c r="A82" s="99"/>
      <c r="B82" s="100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 ht="12.75">
      <c r="A83" s="99"/>
      <c r="B83" s="100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ht="12.75">
      <c r="A84" s="99"/>
      <c r="B84" s="100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12.75">
      <c r="A85" s="99"/>
      <c r="B85" s="100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ht="12.75">
      <c r="A86" s="99"/>
      <c r="B86" s="100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ht="12.75">
      <c r="A87" s="99"/>
      <c r="B87" s="100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04"/>
      <c r="Q87" s="15"/>
      <c r="R87" s="15"/>
      <c r="S87" s="15"/>
    </row>
    <row r="88" spans="1:19" ht="12.75">
      <c r="A88" s="99"/>
      <c r="B88" s="100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 ht="12.75">
      <c r="A89" s="99"/>
      <c r="B89" s="100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 ht="12.75">
      <c r="A90" s="99"/>
      <c r="B90" s="100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 ht="12.75">
      <c r="A91" s="99"/>
      <c r="B91" s="100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 ht="12.75">
      <c r="A92" s="99"/>
      <c r="B92" s="100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 ht="12.75">
      <c r="A93" s="99"/>
      <c r="B93" s="100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ht="12.75">
      <c r="A94" s="99"/>
      <c r="B94" s="100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ht="12.75">
      <c r="A95" s="99"/>
      <c r="B95" s="100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 ht="12.75">
      <c r="A96" s="99"/>
      <c r="B96" s="100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ht="12.75">
      <c r="A97" s="99"/>
      <c r="B97" s="100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ht="12.75">
      <c r="A98" s="99"/>
      <c r="B98" s="100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</sheetData>
  <sheetProtection/>
  <dataValidations count="4">
    <dataValidation type="decimal" allowBlank="1" showInputMessage="1" showErrorMessage="1" errorTitle="D'oh" error="Weight is outside allowed ranges; Please check" sqref="H21:H27 K21:K27 N21:N27 E21:E27">
      <formula1>0.0001</formula1>
      <formula2>300</formula2>
    </dataValidation>
    <dataValidation type="decimal" allowBlank="1" showInputMessage="1" showErrorMessage="1" errorTitle="D'oh" error="Length is ouside allowed range, please check&#10;" sqref="G21:G27 J21:J27 M21:M27 D21:D27">
      <formula1>1</formula1>
      <formula2>1000</formula2>
    </dataValidation>
    <dataValidation type="decimal" allowBlank="1" showInputMessage="1" showErrorMessage="1" errorTitle="D'oh" error="Length is ouside allowed range, please check&#10;" sqref="D12:D20 G12:G20 J12:J20 M12:M20">
      <formula1>18</formula1>
      <formula2>52</formula2>
    </dataValidation>
    <dataValidation type="decimal" allowBlank="1" showInputMessage="1" showErrorMessage="1" errorTitle="D'oh" error="Weight is outside allowed ranges; Please check" sqref="E12:E20 H12:H20 K12:K20 N12:N20">
      <formula1>0.04</formula1>
      <formula2>1.4</formula2>
    </dataValidation>
  </dataValidations>
  <printOptions/>
  <pageMargins left="0.5905511811023623" right="0.5905511811023623" top="0.6692913385826772" bottom="0.5905511811023623" header="0.5118110236220472" footer="0.5118110236220472"/>
  <pageSetup fitToHeight="1" fitToWidth="1" orientation="landscape" paperSize="9" scale="74" r:id="rId1"/>
  <headerFooter alignWithMargins="0">
    <oddFooter>&amp;C&amp;9&amp;D   &amp;T</oddFooter>
  </headerFooter>
  <ignoredErrors>
    <ignoredError sqref="M35" formulaRange="1"/>
    <ignoredError sqref="B12:B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zoomScale="75" zoomScaleNormal="75" zoomScalePageLayoutView="0" workbookViewId="0" topLeftCell="A1">
      <selection activeCell="C7" sqref="C7:L7"/>
    </sheetView>
  </sheetViews>
  <sheetFormatPr defaultColWidth="11.375" defaultRowHeight="12.75"/>
  <cols>
    <col min="1" max="1" width="22.625" style="2" customWidth="1"/>
    <col min="2" max="2" width="16.00390625" style="1" customWidth="1"/>
    <col min="3" max="3" width="10.375" style="0" customWidth="1"/>
    <col min="4" max="6" width="8.125" style="0" customWidth="1"/>
    <col min="7" max="7" width="9.875" style="0" customWidth="1"/>
    <col min="8" max="8" width="9.25390625" style="0" customWidth="1"/>
    <col min="9" max="9" width="9.375" style="0" customWidth="1"/>
    <col min="10" max="10" width="9.25390625" style="0" customWidth="1"/>
    <col min="11" max="11" width="8.125" style="0" customWidth="1"/>
    <col min="12" max="12" width="9.375" style="0" customWidth="1"/>
    <col min="13" max="13" width="9.25390625" style="0" customWidth="1"/>
    <col min="14" max="14" width="8.125" style="0" customWidth="1"/>
    <col min="15" max="15" width="9.375" style="0" customWidth="1"/>
    <col min="16" max="16" width="9.25390625" style="0" customWidth="1"/>
    <col min="17" max="17" width="8.125" style="0" customWidth="1"/>
  </cols>
  <sheetData>
    <row r="1" spans="1:19" s="3" customFormat="1" ht="15" customHeight="1">
      <c r="A1" s="35" t="s">
        <v>12</v>
      </c>
      <c r="B1" s="36"/>
      <c r="C1" s="16"/>
      <c r="D1" s="16"/>
      <c r="E1" s="16"/>
      <c r="F1" s="16"/>
      <c r="G1" s="16"/>
      <c r="H1" s="37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s="3" customFormat="1" ht="15" customHeight="1">
      <c r="A2" s="38"/>
      <c r="B2" s="36"/>
      <c r="C2" s="16"/>
      <c r="D2" s="16"/>
      <c r="E2" s="16"/>
      <c r="F2" s="16"/>
      <c r="G2" s="16"/>
      <c r="H2" s="39"/>
      <c r="I2" s="16"/>
      <c r="J2" s="16"/>
      <c r="K2" s="16"/>
      <c r="L2" s="16"/>
      <c r="M2" s="126" t="s">
        <v>160</v>
      </c>
      <c r="N2" s="126"/>
      <c r="O2" s="126"/>
      <c r="P2" s="126"/>
      <c r="Q2" s="16"/>
      <c r="R2" s="16"/>
      <c r="S2" s="16"/>
    </row>
    <row r="3" spans="1:19" s="3" customFormat="1" ht="15" customHeight="1" thickBot="1">
      <c r="A3" s="38"/>
      <c r="B3" s="36"/>
      <c r="C3" s="16"/>
      <c r="D3" s="16"/>
      <c r="E3" s="16"/>
      <c r="F3" s="16"/>
      <c r="G3" s="16"/>
      <c r="H3" s="40"/>
      <c r="I3" s="16"/>
      <c r="J3" s="16"/>
      <c r="K3" s="16"/>
      <c r="L3" s="16"/>
      <c r="M3" s="127" t="s">
        <v>169</v>
      </c>
      <c r="N3" s="127"/>
      <c r="O3" s="127"/>
      <c r="P3" s="127"/>
      <c r="Q3" s="127"/>
      <c r="R3" s="127"/>
      <c r="S3" s="16"/>
    </row>
    <row r="4" spans="1:19" s="3" customFormat="1" ht="15" customHeight="1">
      <c r="A4" s="42"/>
      <c r="B4" s="17" t="s">
        <v>13</v>
      </c>
      <c r="C4" s="120" t="str">
        <f>+'START HERE'!F7</f>
        <v>UK(Scotland)</v>
      </c>
      <c r="D4" s="130"/>
      <c r="E4" s="131"/>
      <c r="F4" s="16"/>
      <c r="G4" s="105"/>
      <c r="H4" s="17" t="s">
        <v>14</v>
      </c>
      <c r="I4" s="122" t="s">
        <v>179</v>
      </c>
      <c r="J4" s="128"/>
      <c r="K4" s="129"/>
      <c r="L4" s="16"/>
      <c r="M4" s="3" t="s">
        <v>161</v>
      </c>
      <c r="Q4" s="41"/>
      <c r="R4" s="16"/>
      <c r="S4" s="16"/>
    </row>
    <row r="5" spans="1:19" s="3" customFormat="1" ht="15" customHeight="1">
      <c r="A5" s="42"/>
      <c r="B5" s="17" t="s">
        <v>15</v>
      </c>
      <c r="C5" s="120" t="str">
        <f>+'START HERE'!F6</f>
        <v>Astacus astacus</v>
      </c>
      <c r="D5" s="132"/>
      <c r="E5" s="133"/>
      <c r="F5" s="106"/>
      <c r="G5" s="106"/>
      <c r="H5" s="17" t="s">
        <v>3</v>
      </c>
      <c r="I5" s="122" t="s">
        <v>176</v>
      </c>
      <c r="J5" s="128"/>
      <c r="K5" s="129"/>
      <c r="L5" s="16"/>
      <c r="M5" s="3" t="s">
        <v>162</v>
      </c>
      <c r="Q5" s="41"/>
      <c r="R5" s="16"/>
      <c r="S5" s="16"/>
    </row>
    <row r="6" spans="1:19" s="3" customFormat="1" ht="15" customHeight="1" thickBot="1">
      <c r="A6" s="42"/>
      <c r="B6" s="17" t="s">
        <v>16</v>
      </c>
      <c r="C6" s="121">
        <f>+'START HERE'!F8</f>
        <v>2012</v>
      </c>
      <c r="D6" s="134"/>
      <c r="E6" s="135"/>
      <c r="F6" s="16"/>
      <c r="G6" s="16"/>
      <c r="H6" s="17" t="s">
        <v>4</v>
      </c>
      <c r="I6" s="118" t="str">
        <f>+'START HERE'!F10</f>
        <v>6.2.2013</v>
      </c>
      <c r="J6" s="109"/>
      <c r="K6" s="110"/>
      <c r="L6" s="16"/>
      <c r="M6" s="41"/>
      <c r="N6" s="41"/>
      <c r="O6" s="41"/>
      <c r="P6" s="41"/>
      <c r="Q6" s="41"/>
      <c r="R6" s="16"/>
      <c r="S6" s="16"/>
    </row>
    <row r="7" spans="1:19" s="3" customFormat="1" ht="15" customHeight="1" thickBot="1">
      <c r="A7" s="42"/>
      <c r="B7" s="140" t="s">
        <v>170</v>
      </c>
      <c r="C7" s="141"/>
      <c r="D7" s="16"/>
      <c r="E7" s="16"/>
      <c r="F7" s="141"/>
      <c r="G7" s="16"/>
      <c r="H7" s="16"/>
      <c r="I7" s="141"/>
      <c r="J7" s="16"/>
      <c r="K7" s="16"/>
      <c r="L7" s="141"/>
      <c r="M7" s="16"/>
      <c r="N7" s="16"/>
      <c r="O7" s="16" t="s">
        <v>171</v>
      </c>
      <c r="P7" s="141" t="s">
        <v>173</v>
      </c>
      <c r="Q7" s="16"/>
      <c r="R7" s="16"/>
      <c r="S7" s="16"/>
    </row>
    <row r="8" spans="1:19" s="4" customFormat="1" ht="15" customHeight="1" thickBot="1">
      <c r="A8" s="43"/>
      <c r="B8" s="44"/>
      <c r="C8" s="117" t="s">
        <v>17</v>
      </c>
      <c r="D8" s="45"/>
      <c r="E8" s="46"/>
      <c r="F8" s="117" t="s">
        <v>18</v>
      </c>
      <c r="G8" s="45"/>
      <c r="H8" s="46"/>
      <c r="I8" s="117" t="s">
        <v>19</v>
      </c>
      <c r="J8" s="45"/>
      <c r="K8" s="46"/>
      <c r="L8" s="117" t="s">
        <v>20</v>
      </c>
      <c r="M8" s="45"/>
      <c r="N8" s="46"/>
      <c r="S8" s="47"/>
    </row>
    <row r="9" spans="1:19" s="3" customFormat="1" ht="15" customHeight="1" thickBot="1">
      <c r="A9" s="48"/>
      <c r="B9" s="48"/>
      <c r="C9" s="49" t="s">
        <v>21</v>
      </c>
      <c r="D9" s="50" t="s">
        <v>22</v>
      </c>
      <c r="E9" s="51" t="s">
        <v>22</v>
      </c>
      <c r="F9" s="49" t="s">
        <v>21</v>
      </c>
      <c r="G9" s="52" t="s">
        <v>22</v>
      </c>
      <c r="H9" s="51" t="s">
        <v>22</v>
      </c>
      <c r="I9" s="49" t="s">
        <v>21</v>
      </c>
      <c r="J9" s="52" t="s">
        <v>22</v>
      </c>
      <c r="K9" s="51" t="s">
        <v>22</v>
      </c>
      <c r="L9" s="49" t="s">
        <v>21</v>
      </c>
      <c r="M9" s="52" t="s">
        <v>22</v>
      </c>
      <c r="N9" s="51" t="s">
        <v>22</v>
      </c>
      <c r="S9" s="16"/>
    </row>
    <row r="10" spans="1:19" s="3" customFormat="1" ht="15" customHeight="1">
      <c r="A10" s="53" t="s">
        <v>23</v>
      </c>
      <c r="B10" s="54"/>
      <c r="C10" s="55" t="s">
        <v>24</v>
      </c>
      <c r="D10" s="56" t="s">
        <v>5</v>
      </c>
      <c r="E10" s="57" t="s">
        <v>25</v>
      </c>
      <c r="F10" s="55" t="s">
        <v>24</v>
      </c>
      <c r="G10" s="56" t="s">
        <v>5</v>
      </c>
      <c r="H10" s="57" t="s">
        <v>25</v>
      </c>
      <c r="I10" s="55" t="s">
        <v>24</v>
      </c>
      <c r="J10" s="56" t="s">
        <v>5</v>
      </c>
      <c r="K10" s="57" t="s">
        <v>25</v>
      </c>
      <c r="L10" s="55" t="s">
        <v>24</v>
      </c>
      <c r="M10" s="56" t="s">
        <v>5</v>
      </c>
      <c r="N10" s="57" t="s">
        <v>25</v>
      </c>
      <c r="R10" s="4"/>
      <c r="S10" s="16"/>
    </row>
    <row r="11" spans="1:19" s="3" customFormat="1" ht="15" customHeight="1" thickBot="1">
      <c r="A11" s="58" t="s">
        <v>26</v>
      </c>
      <c r="B11" s="59" t="s">
        <v>27</v>
      </c>
      <c r="C11" s="60" t="s">
        <v>28</v>
      </c>
      <c r="D11" s="61" t="s">
        <v>6</v>
      </c>
      <c r="E11" s="59" t="s">
        <v>29</v>
      </c>
      <c r="F11" s="60" t="s">
        <v>28</v>
      </c>
      <c r="G11" s="61" t="s">
        <v>6</v>
      </c>
      <c r="H11" s="59" t="s">
        <v>29</v>
      </c>
      <c r="I11" s="60" t="s">
        <v>28</v>
      </c>
      <c r="J11" s="61" t="s">
        <v>6</v>
      </c>
      <c r="K11" s="59" t="s">
        <v>29</v>
      </c>
      <c r="L11" s="60" t="s">
        <v>28</v>
      </c>
      <c r="M11" s="61" t="s">
        <v>6</v>
      </c>
      <c r="N11" s="59" t="s">
        <v>29</v>
      </c>
      <c r="R11" s="4"/>
      <c r="S11" s="16"/>
    </row>
    <row r="12" spans="1:19" s="3" customFormat="1" ht="15" customHeight="1">
      <c r="A12" s="62">
        <f>C6</f>
        <v>2012</v>
      </c>
      <c r="B12" s="63" t="s">
        <v>30</v>
      </c>
      <c r="C12" s="142"/>
      <c r="D12" s="143"/>
      <c r="E12" s="144"/>
      <c r="F12" s="142"/>
      <c r="G12" s="143"/>
      <c r="H12" s="144"/>
      <c r="I12" s="145"/>
      <c r="J12" s="146"/>
      <c r="K12" s="147"/>
      <c r="L12" s="145"/>
      <c r="M12" s="146"/>
      <c r="N12" s="147"/>
      <c r="R12" s="4"/>
      <c r="S12" s="16"/>
    </row>
    <row r="13" spans="1:19" s="3" customFormat="1" ht="15" customHeight="1">
      <c r="A13" s="62">
        <f aca="true" t="shared" si="0" ref="A13:A26">A12-1</f>
        <v>2011</v>
      </c>
      <c r="B13" s="63" t="s">
        <v>7</v>
      </c>
      <c r="C13" s="148">
        <v>795.2665120063745</v>
      </c>
      <c r="D13" s="149">
        <v>12.58</v>
      </c>
      <c r="E13" s="150">
        <v>0.011334645312667811</v>
      </c>
      <c r="F13" s="148">
        <v>16.579976309077654</v>
      </c>
      <c r="G13" s="149">
        <v>12.97723164325348</v>
      </c>
      <c r="H13" s="150">
        <v>0.012171185130845832</v>
      </c>
      <c r="I13" s="148">
        <v>0.02260981912144703</v>
      </c>
      <c r="J13" s="149">
        <v>17.25</v>
      </c>
      <c r="K13" s="150">
        <v>0.028571428571428574</v>
      </c>
      <c r="L13" s="148"/>
      <c r="M13" s="149"/>
      <c r="N13" s="150"/>
      <c r="S13" s="16"/>
    </row>
    <row r="14" spans="1:19" s="3" customFormat="1" ht="15" customHeight="1">
      <c r="A14" s="62">
        <f t="shared" si="0"/>
        <v>2010</v>
      </c>
      <c r="B14" s="63" t="s">
        <v>8</v>
      </c>
      <c r="C14" s="148">
        <v>819.6472811237677</v>
      </c>
      <c r="D14" s="149">
        <v>19.31</v>
      </c>
      <c r="E14" s="150">
        <v>0.0433773453014242</v>
      </c>
      <c r="F14" s="148">
        <v>21.71728548523731</v>
      </c>
      <c r="G14" s="149">
        <v>20.355185072220372</v>
      </c>
      <c r="H14" s="150">
        <v>0.0543579087713174</v>
      </c>
      <c r="I14" s="148">
        <v>0.4666236003445306</v>
      </c>
      <c r="J14" s="149">
        <v>19.59</v>
      </c>
      <c r="K14" s="150">
        <v>0.0479926165205353</v>
      </c>
      <c r="L14" s="148"/>
      <c r="M14" s="149"/>
      <c r="N14" s="150"/>
      <c r="S14" s="16"/>
    </row>
    <row r="15" spans="1:19" s="3" customFormat="1" ht="15" customHeight="1">
      <c r="A15" s="62">
        <f t="shared" si="0"/>
        <v>2009</v>
      </c>
      <c r="B15" s="63" t="s">
        <v>9</v>
      </c>
      <c r="C15" s="148">
        <v>735.2688966866932</v>
      </c>
      <c r="D15" s="149">
        <v>23.31904751533758</v>
      </c>
      <c r="E15" s="150">
        <v>0.0870027680942757</v>
      </c>
      <c r="F15" s="148">
        <v>36.03567218692082</v>
      </c>
      <c r="G15" s="149">
        <v>23.678577689732727</v>
      </c>
      <c r="H15" s="150">
        <v>0.09216787699755964</v>
      </c>
      <c r="I15" s="148">
        <v>1.657998229857707</v>
      </c>
      <c r="J15" s="149">
        <v>21.786613852527722</v>
      </c>
      <c r="K15" s="150">
        <v>0.06787019636890607</v>
      </c>
      <c r="L15" s="148"/>
      <c r="M15" s="149"/>
      <c r="N15" s="150"/>
      <c r="S15" s="16"/>
    </row>
    <row r="16" spans="1:19" s="3" customFormat="1" ht="15" customHeight="1">
      <c r="A16" s="62">
        <f t="shared" si="0"/>
        <v>2008</v>
      </c>
      <c r="B16" s="63" t="s">
        <v>10</v>
      </c>
      <c r="C16" s="148">
        <v>1666.0284496349316</v>
      </c>
      <c r="D16" s="149">
        <v>26.190098644387895</v>
      </c>
      <c r="E16" s="150">
        <v>0.1311688358267968</v>
      </c>
      <c r="F16" s="148">
        <v>158.27052760455422</v>
      </c>
      <c r="G16" s="149">
        <v>26.342367781327784</v>
      </c>
      <c r="H16" s="150">
        <v>0.13309689321855273</v>
      </c>
      <c r="I16" s="148">
        <v>1.380145928325503</v>
      </c>
      <c r="J16" s="149">
        <v>24.468742487722384</v>
      </c>
      <c r="K16" s="150">
        <v>0.10570436191900578</v>
      </c>
      <c r="L16" s="148"/>
      <c r="M16" s="149"/>
      <c r="N16" s="150"/>
      <c r="S16" s="16"/>
    </row>
    <row r="17" spans="1:19" s="3" customFormat="1" ht="15" customHeight="1">
      <c r="A17" s="62">
        <f t="shared" si="0"/>
        <v>2007</v>
      </c>
      <c r="B17" s="63" t="s">
        <v>31</v>
      </c>
      <c r="C17" s="148">
        <v>1075.619055188285</v>
      </c>
      <c r="D17" s="149">
        <v>27.8263769283286</v>
      </c>
      <c r="E17" s="150">
        <v>0.16028866010896142</v>
      </c>
      <c r="F17" s="148">
        <v>80.41825935748243</v>
      </c>
      <c r="G17" s="149">
        <v>27.347063933358164</v>
      </c>
      <c r="H17" s="150">
        <v>0.15374612081385527</v>
      </c>
      <c r="I17" s="148">
        <v>1.0828972753366406</v>
      </c>
      <c r="J17" s="149">
        <v>27.57215261940645</v>
      </c>
      <c r="K17" s="150">
        <v>0.16259291812073454</v>
      </c>
      <c r="L17" s="148"/>
      <c r="M17" s="149"/>
      <c r="N17" s="150"/>
      <c r="S17" s="16"/>
    </row>
    <row r="18" spans="1:19" s="3" customFormat="1" ht="15" customHeight="1">
      <c r="A18" s="62">
        <f t="shared" si="0"/>
        <v>2006</v>
      </c>
      <c r="B18" s="63" t="s">
        <v>32</v>
      </c>
      <c r="C18" s="148">
        <v>999.2459734796278</v>
      </c>
      <c r="D18" s="149">
        <v>28.404375833542243</v>
      </c>
      <c r="E18" s="150">
        <v>0.17133336411155684</v>
      </c>
      <c r="F18" s="148">
        <v>150.23089025463992</v>
      </c>
      <c r="G18" s="149">
        <v>28.64141929662099</v>
      </c>
      <c r="H18" s="150">
        <v>0.17791067295375523</v>
      </c>
      <c r="I18" s="148">
        <v>2.922085329704694</v>
      </c>
      <c r="J18" s="149">
        <v>28.471050671316817</v>
      </c>
      <c r="K18" s="150">
        <v>0.17955418314528263</v>
      </c>
      <c r="L18" s="148"/>
      <c r="M18" s="149"/>
      <c r="N18" s="150"/>
      <c r="S18" s="16"/>
    </row>
    <row r="19" spans="1:19" s="3" customFormat="1" ht="15" customHeight="1">
      <c r="A19" s="62">
        <f t="shared" si="0"/>
        <v>2005</v>
      </c>
      <c r="B19" s="63" t="s">
        <v>33</v>
      </c>
      <c r="C19" s="148">
        <v>585.9510808285701</v>
      </c>
      <c r="D19" s="149">
        <v>29.11955617269238</v>
      </c>
      <c r="E19" s="150">
        <v>0.1841472531225076</v>
      </c>
      <c r="F19" s="148">
        <v>143.5912619746527</v>
      </c>
      <c r="G19" s="149">
        <v>29.11750748848506</v>
      </c>
      <c r="H19" s="150">
        <v>0.1844217852473006</v>
      </c>
      <c r="I19" s="148">
        <v>2.0920119077152073</v>
      </c>
      <c r="J19" s="149">
        <v>29.46</v>
      </c>
      <c r="K19" s="150">
        <v>0.19629251700680267</v>
      </c>
      <c r="L19" s="148"/>
      <c r="M19" s="149"/>
      <c r="N19" s="150"/>
      <c r="S19" s="16"/>
    </row>
    <row r="20" spans="1:19" s="3" customFormat="1" ht="15" customHeight="1">
      <c r="A20" s="62">
        <f t="shared" si="0"/>
        <v>2004</v>
      </c>
      <c r="B20" s="63" t="s">
        <v>34</v>
      </c>
      <c r="C20" s="148">
        <v>405.8706728881773</v>
      </c>
      <c r="D20" s="149">
        <v>29.689059901101846</v>
      </c>
      <c r="E20" s="150">
        <v>0.195511485473872</v>
      </c>
      <c r="F20" s="148">
        <v>95.97061713390305</v>
      </c>
      <c r="G20" s="149">
        <v>29.728289634849318</v>
      </c>
      <c r="H20" s="150">
        <v>0.20041569382907493</v>
      </c>
      <c r="I20" s="148">
        <v>2.9260861045993463</v>
      </c>
      <c r="J20" s="149">
        <v>29.498103694658916</v>
      </c>
      <c r="K20" s="150">
        <v>0.19758579597107065</v>
      </c>
      <c r="L20" s="148"/>
      <c r="M20" s="149"/>
      <c r="N20" s="150"/>
      <c r="S20" s="16"/>
    </row>
    <row r="21" spans="1:19" s="3" customFormat="1" ht="15" customHeight="1">
      <c r="A21" s="62">
        <f t="shared" si="0"/>
        <v>2003</v>
      </c>
      <c r="B21" s="63" t="s">
        <v>35</v>
      </c>
      <c r="C21" s="22"/>
      <c r="D21" s="23"/>
      <c r="E21" s="24"/>
      <c r="F21" s="22"/>
      <c r="G21" s="23"/>
      <c r="H21" s="24"/>
      <c r="I21" s="22"/>
      <c r="J21" s="23"/>
      <c r="K21" s="24"/>
      <c r="L21" s="22"/>
      <c r="M21" s="23"/>
      <c r="N21" s="24"/>
      <c r="S21" s="16"/>
    </row>
    <row r="22" spans="1:19" s="3" customFormat="1" ht="15" customHeight="1">
      <c r="A22" s="62">
        <f t="shared" si="0"/>
        <v>2002</v>
      </c>
      <c r="B22" s="63" t="s">
        <v>36</v>
      </c>
      <c r="C22" s="22"/>
      <c r="D22" s="23"/>
      <c r="E22" s="24"/>
      <c r="F22" s="22"/>
      <c r="G22" s="23"/>
      <c r="H22" s="24"/>
      <c r="I22" s="22"/>
      <c r="J22" s="23"/>
      <c r="K22" s="24"/>
      <c r="L22" s="22"/>
      <c r="M22" s="23"/>
      <c r="N22" s="24"/>
      <c r="S22" s="16"/>
    </row>
    <row r="23" spans="1:19" s="3" customFormat="1" ht="15" customHeight="1">
      <c r="A23" s="62">
        <f t="shared" si="0"/>
        <v>2001</v>
      </c>
      <c r="B23" s="63" t="s">
        <v>37</v>
      </c>
      <c r="C23" s="22"/>
      <c r="D23" s="23"/>
      <c r="E23" s="24"/>
      <c r="F23" s="22"/>
      <c r="G23" s="23"/>
      <c r="H23" s="24"/>
      <c r="I23" s="22"/>
      <c r="J23" s="23"/>
      <c r="K23" s="24"/>
      <c r="L23" s="22"/>
      <c r="M23" s="23"/>
      <c r="N23" s="24"/>
      <c r="S23" s="16"/>
    </row>
    <row r="24" spans="1:19" s="3" customFormat="1" ht="15" customHeight="1">
      <c r="A24" s="62">
        <f t="shared" si="0"/>
        <v>2000</v>
      </c>
      <c r="B24" s="63" t="s">
        <v>38</v>
      </c>
      <c r="C24" s="22"/>
      <c r="D24" s="23"/>
      <c r="E24" s="24"/>
      <c r="F24" s="22"/>
      <c r="G24" s="23"/>
      <c r="H24" s="24"/>
      <c r="I24" s="22"/>
      <c r="J24" s="23"/>
      <c r="K24" s="24"/>
      <c r="L24" s="22"/>
      <c r="M24" s="23"/>
      <c r="N24" s="24"/>
      <c r="S24" s="16"/>
    </row>
    <row r="25" spans="1:19" s="3" customFormat="1" ht="15" customHeight="1">
      <c r="A25" s="62">
        <f t="shared" si="0"/>
        <v>1999</v>
      </c>
      <c r="B25" s="63" t="s">
        <v>39</v>
      </c>
      <c r="C25" s="22"/>
      <c r="D25" s="23"/>
      <c r="E25" s="24"/>
      <c r="F25" s="22"/>
      <c r="G25" s="23"/>
      <c r="H25" s="24"/>
      <c r="I25" s="22"/>
      <c r="J25" s="23"/>
      <c r="K25" s="24"/>
      <c r="L25" s="22"/>
      <c r="M25" s="23"/>
      <c r="N25" s="24"/>
      <c r="S25" s="16"/>
    </row>
    <row r="26" spans="1:19" s="3" customFormat="1" ht="15" customHeight="1">
      <c r="A26" s="62">
        <f t="shared" si="0"/>
        <v>1998</v>
      </c>
      <c r="B26" s="63" t="s">
        <v>40</v>
      </c>
      <c r="C26" s="22"/>
      <c r="D26" s="23"/>
      <c r="E26" s="24"/>
      <c r="F26" s="22"/>
      <c r="G26" s="23"/>
      <c r="H26" s="24"/>
      <c r="I26" s="22"/>
      <c r="J26" s="23"/>
      <c r="K26" s="24"/>
      <c r="L26" s="22"/>
      <c r="M26" s="23"/>
      <c r="N26" s="24"/>
      <c r="S26" s="16"/>
    </row>
    <row r="27" spans="1:19" s="3" customFormat="1" ht="15" customHeight="1" thickBot="1">
      <c r="A27" s="64" t="s">
        <v>41</v>
      </c>
      <c r="B27" s="63" t="s">
        <v>42</v>
      </c>
      <c r="C27" s="25"/>
      <c r="D27" s="26"/>
      <c r="E27" s="27"/>
      <c r="F27" s="28"/>
      <c r="G27" s="29"/>
      <c r="H27" s="30"/>
      <c r="I27" s="28"/>
      <c r="J27" s="29"/>
      <c r="K27" s="30"/>
      <c r="L27" s="28"/>
      <c r="M27" s="29"/>
      <c r="N27" s="30"/>
      <c r="S27" s="16"/>
    </row>
    <row r="28" spans="1:19" s="3" customFormat="1" ht="15" customHeight="1" thickBot="1">
      <c r="A28" s="65"/>
      <c r="B28" s="66" t="s">
        <v>43</v>
      </c>
      <c r="C28" s="67">
        <f>IF(SUM(C12:C27)&gt;0,SUM(C12:C27),"na")</f>
        <v>7082.897921836427</v>
      </c>
      <c r="D28" s="68">
        <f>IF(SUM(D12:D27)&gt;0,SUMPRODUCT(C12:C27,D12:D27)/C28,"na")</f>
        <v>24.57146170857772</v>
      </c>
      <c r="E28" s="69">
        <f>IF(SUM(E12:E27)&gt;0,SUMPRODUCT(C12:C27,E12:E27)/C28,"na")</f>
        <v>0.1211279633658136</v>
      </c>
      <c r="F28" s="67">
        <f>IF(SUM(F12:F27)&gt;0,SUM(F12:F27),"na")</f>
        <v>702.8144903064681</v>
      </c>
      <c r="G28" s="68">
        <f>IF(SUM(G12:G27)&gt;0,SUMPRODUCT(F12:F27,G12:G27)/F28,"na")</f>
        <v>27.341221448481257</v>
      </c>
      <c r="H28" s="69">
        <f>IF(SUM(H12:H27)&gt;0,SUMPRODUCT(F12:F27,H12:H27)/F28,"na")</f>
        <v>0.15733312492146032</v>
      </c>
      <c r="I28" s="67">
        <f>IF(SUM(I12:I27)&gt;0,SUM(I12:I27),"na")</f>
        <v>12.550458195005074</v>
      </c>
      <c r="J28" s="68">
        <f>IF(SUM(J12:J27)&gt;0,SUMPRODUCT(I12:I27,J12:J27)/I28,"na")</f>
        <v>27.12419606582607</v>
      </c>
      <c r="K28" s="69">
        <f>IF(SUM(K12:K27)&gt;0,SUMPRODUCT(I12:I27,K12:K27)/I28,"na")</f>
        <v>0.15704605914582728</v>
      </c>
      <c r="L28" s="67" t="str">
        <f>IF(SUM(L12:L27)&gt;0,SUM(L12:L27),"na")</f>
        <v>na</v>
      </c>
      <c r="M28" s="68" t="str">
        <f>IF(SUM(M12:M27)&gt;0,SUMPRODUCT(L12:L27,M12:M27)/L28,"na")</f>
        <v>na</v>
      </c>
      <c r="N28" s="69" t="str">
        <f>IF(SUM(N12:N27)&gt;0,SUMPRODUCT(L12:L27,N12:N27)/L28,"na")</f>
        <v>na</v>
      </c>
      <c r="S28" s="16"/>
    </row>
    <row r="29" spans="1:19" s="3" customFormat="1" ht="15" customHeight="1" thickBot="1">
      <c r="A29" s="70"/>
      <c r="B29" s="71"/>
      <c r="C29" s="72"/>
      <c r="D29" s="73"/>
      <c r="E29" s="74"/>
      <c r="F29" s="72"/>
      <c r="G29" s="73"/>
      <c r="H29" s="74"/>
      <c r="I29" s="72"/>
      <c r="J29" s="73"/>
      <c r="K29" s="74"/>
      <c r="L29" s="72"/>
      <c r="M29" s="73"/>
      <c r="N29" s="74"/>
      <c r="S29" s="16"/>
    </row>
    <row r="30" spans="1:19" s="3" customFormat="1" ht="15" customHeight="1">
      <c r="A30" s="75" t="s">
        <v>11</v>
      </c>
      <c r="B30" s="71"/>
      <c r="C30" s="76"/>
      <c r="D30" s="123"/>
      <c r="E30" s="77" t="s">
        <v>44</v>
      </c>
      <c r="F30" s="76"/>
      <c r="G30" s="123"/>
      <c r="H30" s="77" t="s">
        <v>44</v>
      </c>
      <c r="I30" s="76"/>
      <c r="J30" s="123"/>
      <c r="K30" s="77" t="s">
        <v>44</v>
      </c>
      <c r="L30" s="76"/>
      <c r="M30" s="123"/>
      <c r="N30" s="77" t="s">
        <v>44</v>
      </c>
      <c r="S30" s="16"/>
    </row>
    <row r="31" spans="1:19" s="3" customFormat="1" ht="15" customHeight="1">
      <c r="A31" s="75" t="s">
        <v>45</v>
      </c>
      <c r="B31" s="78"/>
      <c r="C31" s="76"/>
      <c r="D31" s="124"/>
      <c r="E31" s="77" t="s">
        <v>44</v>
      </c>
      <c r="F31" s="76"/>
      <c r="G31" s="124"/>
      <c r="H31" s="77" t="s">
        <v>44</v>
      </c>
      <c r="I31" s="76"/>
      <c r="J31" s="124"/>
      <c r="K31" s="77" t="s">
        <v>44</v>
      </c>
      <c r="L31" s="76"/>
      <c r="M31" s="124"/>
      <c r="N31" s="77" t="s">
        <v>44</v>
      </c>
      <c r="S31" s="16"/>
    </row>
    <row r="32" spans="1:19" s="3" customFormat="1" ht="15" customHeight="1" thickBot="1">
      <c r="A32" s="75" t="s">
        <v>46</v>
      </c>
      <c r="B32" s="78"/>
      <c r="C32" s="76"/>
      <c r="D32" s="124"/>
      <c r="E32" s="77" t="s">
        <v>44</v>
      </c>
      <c r="F32" s="76"/>
      <c r="G32" s="124"/>
      <c r="H32" s="77" t="s">
        <v>44</v>
      </c>
      <c r="I32" s="76"/>
      <c r="J32" s="124"/>
      <c r="K32" s="77" t="s">
        <v>44</v>
      </c>
      <c r="L32" s="76"/>
      <c r="M32" s="124"/>
      <c r="N32" s="77" t="s">
        <v>44</v>
      </c>
      <c r="S32" s="16"/>
    </row>
    <row r="33" spans="1:19" s="5" customFormat="1" ht="15" customHeight="1">
      <c r="A33" s="79" t="s">
        <v>47</v>
      </c>
      <c r="B33" s="80"/>
      <c r="C33" s="81"/>
      <c r="D33" s="123">
        <v>858</v>
      </c>
      <c r="E33" s="77" t="s">
        <v>44</v>
      </c>
      <c r="F33" s="76"/>
      <c r="G33" s="123">
        <v>111</v>
      </c>
      <c r="H33" s="77" t="s">
        <v>44</v>
      </c>
      <c r="I33" s="76"/>
      <c r="J33" s="123">
        <v>2</v>
      </c>
      <c r="K33" s="77" t="s">
        <v>44</v>
      </c>
      <c r="L33" s="76"/>
      <c r="M33" s="123"/>
      <c r="N33" s="77" t="s">
        <v>44</v>
      </c>
      <c r="S33" s="83"/>
    </row>
    <row r="34" spans="1:19" s="3" customFormat="1" ht="15" customHeight="1" thickBot="1">
      <c r="A34" s="79" t="s">
        <v>48</v>
      </c>
      <c r="B34" s="84"/>
      <c r="C34" s="85"/>
      <c r="D34" s="31"/>
      <c r="E34" s="77" t="s">
        <v>44</v>
      </c>
      <c r="F34" s="85"/>
      <c r="G34" s="31"/>
      <c r="H34" s="77" t="s">
        <v>44</v>
      </c>
      <c r="I34" s="85"/>
      <c r="J34" s="31"/>
      <c r="K34" s="77" t="s">
        <v>44</v>
      </c>
      <c r="L34" s="85"/>
      <c r="M34" s="31">
        <v>0</v>
      </c>
      <c r="N34" s="77" t="s">
        <v>44</v>
      </c>
      <c r="S34" s="16"/>
    </row>
    <row r="35" spans="1:19" s="3" customFormat="1" ht="15" customHeight="1">
      <c r="A35" s="79" t="s">
        <v>49</v>
      </c>
      <c r="B35" s="84"/>
      <c r="C35" s="85"/>
      <c r="D35" s="108">
        <f>+SUM(D30:D33)</f>
        <v>858</v>
      </c>
      <c r="E35" s="77" t="s">
        <v>44</v>
      </c>
      <c r="F35" s="85"/>
      <c r="G35" s="108">
        <f>+SUM(G30:G33)</f>
        <v>111</v>
      </c>
      <c r="H35" s="77" t="s">
        <v>44</v>
      </c>
      <c r="I35" s="85"/>
      <c r="J35" s="108">
        <f>+SUM(J30:J33)</f>
        <v>2</v>
      </c>
      <c r="K35" s="77" t="s">
        <v>44</v>
      </c>
      <c r="L35" s="85"/>
      <c r="M35" s="108">
        <f>+SUM(M30:M33)</f>
        <v>0</v>
      </c>
      <c r="N35" s="77" t="s">
        <v>44</v>
      </c>
      <c r="S35" s="16"/>
    </row>
    <row r="36" spans="1:19" s="3" customFormat="1" ht="15" customHeight="1">
      <c r="A36" s="42"/>
      <c r="B36" s="84"/>
      <c r="C36" s="85" t="s">
        <v>50</v>
      </c>
      <c r="D36" s="86">
        <f>IF(SUM(E12:E27)&gt;0,(C28*E28),"na")</f>
        <v>857.937</v>
      </c>
      <c r="E36" s="77" t="s">
        <v>44</v>
      </c>
      <c r="F36" s="85" t="s">
        <v>50</v>
      </c>
      <c r="G36" s="86">
        <f>IF(SUM(H12:H27)&gt;0,(F28*H28),"na")</f>
        <v>110.57600000000001</v>
      </c>
      <c r="H36" s="77" t="s">
        <v>44</v>
      </c>
      <c r="I36" s="85" t="s">
        <v>50</v>
      </c>
      <c r="J36" s="86">
        <f>IF(SUM(K12:K27)&gt;0,(I28*K28),"na")</f>
        <v>1.9709999999999996</v>
      </c>
      <c r="K36" s="77" t="s">
        <v>44</v>
      </c>
      <c r="L36" s="85" t="s">
        <v>50</v>
      </c>
      <c r="M36" s="86" t="str">
        <f>IF(SUM(N12:N27)&gt;0,(L28*N28),"na")</f>
        <v>na</v>
      </c>
      <c r="N36" s="77" t="s">
        <v>44</v>
      </c>
      <c r="S36" s="16"/>
    </row>
    <row r="37" spans="1:19" s="3" customFormat="1" ht="15" customHeight="1" thickBot="1">
      <c r="A37" s="42"/>
      <c r="B37" s="84"/>
      <c r="C37" s="85" t="s">
        <v>50</v>
      </c>
      <c r="D37" s="87">
        <f>IF(SUM(E12:E27)&gt;0,D34/D36,"na")</f>
        <v>0</v>
      </c>
      <c r="E37" s="88" t="s">
        <v>51</v>
      </c>
      <c r="F37" s="85" t="s">
        <v>50</v>
      </c>
      <c r="G37" s="87">
        <f>IF(SUM(H12:H27)&gt;0,G34/G36,"na")</f>
        <v>0</v>
      </c>
      <c r="H37" s="88" t="s">
        <v>51</v>
      </c>
      <c r="I37" s="85" t="s">
        <v>50</v>
      </c>
      <c r="J37" s="87">
        <f>IF(SUM(K12:K27)&gt;0,J34/J36,"na")</f>
        <v>0</v>
      </c>
      <c r="K37" s="88" t="s">
        <v>51</v>
      </c>
      <c r="L37" s="85" t="s">
        <v>50</v>
      </c>
      <c r="M37" s="87" t="str">
        <f>IF(SUM(N12:N27)&gt;0,M34/M36,"na")</f>
        <v>na</v>
      </c>
      <c r="N37" s="88" t="s">
        <v>51</v>
      </c>
      <c r="S37" s="16"/>
    </row>
    <row r="38" spans="1:19" s="107" customFormat="1" ht="15" customHeight="1" thickBot="1">
      <c r="A38" s="42"/>
      <c r="B38" s="84"/>
      <c r="C38" s="89"/>
      <c r="D38" s="18"/>
      <c r="E38" s="88"/>
      <c r="F38" s="89"/>
      <c r="G38" s="18"/>
      <c r="H38" s="88"/>
      <c r="I38" s="89"/>
      <c r="J38" s="18"/>
      <c r="K38" s="88"/>
      <c r="L38" s="89"/>
      <c r="M38" s="18"/>
      <c r="N38" s="88"/>
      <c r="S38" s="16"/>
    </row>
    <row r="39" spans="1:19" s="107" customFormat="1" ht="15" customHeight="1">
      <c r="A39" s="90" t="s">
        <v>52</v>
      </c>
      <c r="B39" s="91"/>
      <c r="C39" s="85"/>
      <c r="D39" s="32">
        <v>2</v>
      </c>
      <c r="E39" s="88"/>
      <c r="F39" s="85"/>
      <c r="G39" s="32">
        <v>1</v>
      </c>
      <c r="H39" s="88"/>
      <c r="I39" s="85"/>
      <c r="J39" s="32">
        <v>1</v>
      </c>
      <c r="K39" s="88"/>
      <c r="L39" s="85"/>
      <c r="M39" s="32"/>
      <c r="N39" s="88"/>
      <c r="S39" s="16"/>
    </row>
    <row r="40" spans="1:19" s="107" customFormat="1" ht="15" customHeight="1">
      <c r="A40" s="92" t="s">
        <v>53</v>
      </c>
      <c r="B40" s="91"/>
      <c r="C40" s="85"/>
      <c r="D40" s="33">
        <v>500</v>
      </c>
      <c r="E40" s="88"/>
      <c r="F40" s="85"/>
      <c r="G40" s="33">
        <v>80</v>
      </c>
      <c r="H40" s="88"/>
      <c r="I40" s="85"/>
      <c r="J40" s="33">
        <v>40</v>
      </c>
      <c r="K40" s="88"/>
      <c r="L40" s="85"/>
      <c r="M40" s="33"/>
      <c r="N40" s="88"/>
      <c r="S40" s="16"/>
    </row>
    <row r="41" spans="1:19" s="107" customFormat="1" ht="15" customHeight="1" thickBot="1">
      <c r="A41" s="92" t="s">
        <v>54</v>
      </c>
      <c r="B41" s="91"/>
      <c r="C41" s="85"/>
      <c r="D41" s="34">
        <v>100</v>
      </c>
      <c r="E41" s="88"/>
      <c r="F41" s="85"/>
      <c r="G41" s="34">
        <v>20</v>
      </c>
      <c r="H41" s="88"/>
      <c r="I41" s="85"/>
      <c r="J41" s="34">
        <v>10</v>
      </c>
      <c r="K41" s="88"/>
      <c r="L41" s="85"/>
      <c r="M41" s="34"/>
      <c r="N41" s="88"/>
      <c r="S41" s="16"/>
    </row>
    <row r="42" spans="1:19" s="3" customFormat="1" ht="15" customHeight="1" thickBot="1">
      <c r="A42" s="42"/>
      <c r="B42" s="36"/>
      <c r="C42" s="93"/>
      <c r="D42" s="94"/>
      <c r="E42" s="95"/>
      <c r="F42" s="93"/>
      <c r="G42" s="94"/>
      <c r="H42" s="95"/>
      <c r="I42" s="93"/>
      <c r="J42" s="94"/>
      <c r="K42" s="95"/>
      <c r="L42" s="93"/>
      <c r="M42" s="94"/>
      <c r="N42" s="95"/>
      <c r="S42" s="16"/>
    </row>
    <row r="43" spans="1:19" s="3" customFormat="1" ht="15" customHeight="1">
      <c r="A43" s="96"/>
      <c r="B43" s="97"/>
      <c r="C43" s="97"/>
      <c r="D43" s="97"/>
      <c r="E43" s="97"/>
      <c r="F43" s="98"/>
      <c r="G43" s="98"/>
      <c r="H43" s="98"/>
      <c r="I43" s="98"/>
      <c r="J43" s="98"/>
      <c r="K43" s="98"/>
      <c r="L43" s="98"/>
      <c r="M43" s="98"/>
      <c r="N43" s="98"/>
      <c r="O43" s="15"/>
      <c r="P43" s="15"/>
      <c r="Q43" s="15"/>
      <c r="R43" s="16"/>
      <c r="S43" s="16"/>
    </row>
    <row r="44" spans="1:19" s="3" customFormat="1" ht="15" customHeight="1" thickBot="1">
      <c r="A44" s="103" t="s">
        <v>163</v>
      </c>
      <c r="B44" s="10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S44" s="16"/>
    </row>
    <row r="45" spans="1:19" s="3" customFormat="1" ht="15" customHeight="1">
      <c r="A45" s="103" t="s">
        <v>164</v>
      </c>
      <c r="B45" s="100"/>
      <c r="C45" s="15"/>
      <c r="D45" s="136"/>
      <c r="E45" s="15"/>
      <c r="F45" s="15"/>
      <c r="G45" s="139"/>
      <c r="H45" s="15"/>
      <c r="I45" s="15"/>
      <c r="J45" s="139"/>
      <c r="K45" s="15"/>
      <c r="L45" s="15"/>
      <c r="M45" s="139"/>
      <c r="N45" s="15"/>
      <c r="O45" s="15"/>
      <c r="P45" s="15"/>
      <c r="Q45" s="15"/>
      <c r="R45" s="16"/>
      <c r="S45" s="16"/>
    </row>
    <row r="46" spans="1:19" s="3" customFormat="1" ht="15" customHeight="1">
      <c r="A46" s="103" t="s">
        <v>166</v>
      </c>
      <c r="B46" s="100"/>
      <c r="C46" s="15"/>
      <c r="D46" s="137"/>
      <c r="E46" s="15"/>
      <c r="F46" s="15"/>
      <c r="G46" s="137"/>
      <c r="H46" s="15"/>
      <c r="I46" s="15"/>
      <c r="J46" s="137"/>
      <c r="K46" s="15"/>
      <c r="L46" s="15"/>
      <c r="M46" s="137"/>
      <c r="N46" s="15"/>
      <c r="O46" s="15"/>
      <c r="P46" s="15"/>
      <c r="Q46" s="15"/>
      <c r="R46" s="16"/>
      <c r="S46" s="16"/>
    </row>
    <row r="47" spans="1:19" s="3" customFormat="1" ht="15" customHeight="1" thickBot="1">
      <c r="A47" s="103" t="s">
        <v>165</v>
      </c>
      <c r="B47" s="100"/>
      <c r="C47" s="15"/>
      <c r="D47" s="138"/>
      <c r="E47" s="15"/>
      <c r="F47" s="15"/>
      <c r="G47" s="138"/>
      <c r="H47" s="15"/>
      <c r="I47" s="15"/>
      <c r="J47" s="138"/>
      <c r="K47" s="15"/>
      <c r="L47" s="15"/>
      <c r="M47" s="138"/>
      <c r="N47" s="15"/>
      <c r="O47" s="15"/>
      <c r="P47" s="15"/>
      <c r="Q47" s="15"/>
      <c r="R47" s="16"/>
      <c r="S47" s="16"/>
    </row>
    <row r="48" spans="1:19" ht="15" customHeight="1">
      <c r="A48" s="99"/>
      <c r="B48" s="10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5" customHeight="1">
      <c r="A49" s="99"/>
      <c r="B49" s="10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5" customHeight="1">
      <c r="A50" s="99"/>
      <c r="B50" s="10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5" customHeight="1">
      <c r="A51" s="99"/>
      <c r="B51" s="10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99"/>
      <c r="B52" s="10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99"/>
      <c r="B53" s="10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99"/>
      <c r="B54" s="10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99"/>
      <c r="B55" s="10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99"/>
      <c r="B56" s="100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99"/>
      <c r="B57" s="100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99"/>
      <c r="B58" s="10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99"/>
      <c r="B59" s="10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99"/>
      <c r="B60" s="100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99"/>
      <c r="B61" s="10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99"/>
      <c r="B62" s="10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99"/>
      <c r="B63" s="10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8">
      <c r="A64" s="101"/>
      <c r="B64" s="101"/>
      <c r="C64" s="101"/>
      <c r="D64" s="101"/>
      <c r="E64" s="101"/>
      <c r="F64" s="10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8">
      <c r="A65" s="101"/>
      <c r="B65" s="101"/>
      <c r="C65" s="101"/>
      <c r="D65" s="101"/>
      <c r="E65" s="101"/>
      <c r="F65" s="10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99"/>
      <c r="B66" s="10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99"/>
      <c r="B67" s="10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99"/>
      <c r="B68" s="10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2.75">
      <c r="A69" s="99"/>
      <c r="B69" s="10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2.75">
      <c r="A70" s="99"/>
      <c r="B70" s="10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12.75">
      <c r="A71" s="99"/>
      <c r="B71" s="10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2.75">
      <c r="A72" s="99"/>
      <c r="B72" s="10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12.75">
      <c r="A73" s="99"/>
      <c r="B73" s="10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2.75">
      <c r="A74" s="99"/>
      <c r="B74" s="10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12.75">
      <c r="A75" s="103"/>
      <c r="B75" s="10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2.75">
      <c r="A76" s="99"/>
      <c r="B76" s="10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18">
      <c r="A77" s="101"/>
      <c r="B77" s="101"/>
      <c r="C77" s="101"/>
      <c r="D77" s="101"/>
      <c r="E77" s="101"/>
      <c r="F77" s="102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12.75">
      <c r="A78" s="99"/>
      <c r="B78" s="10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12.75">
      <c r="A79" s="99"/>
      <c r="B79" s="100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ht="12.75">
      <c r="A80" s="99"/>
      <c r="B80" s="100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ht="12.75">
      <c r="A81" s="99"/>
      <c r="B81" s="100"/>
      <c r="C81" s="15"/>
      <c r="D81" s="15"/>
      <c r="E81" s="104"/>
      <c r="F81" s="10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ht="12.75">
      <c r="A82" s="99"/>
      <c r="B82" s="100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 ht="12.75">
      <c r="A83" s="99"/>
      <c r="B83" s="100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ht="12.75">
      <c r="A84" s="99"/>
      <c r="B84" s="100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12.75">
      <c r="A85" s="99"/>
      <c r="B85" s="100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ht="12.75">
      <c r="A86" s="99"/>
      <c r="B86" s="100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ht="12.75">
      <c r="A87" s="99"/>
      <c r="B87" s="100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04"/>
      <c r="Q87" s="15"/>
      <c r="R87" s="15"/>
      <c r="S87" s="15"/>
    </row>
    <row r="88" spans="1:19" ht="12.75">
      <c r="A88" s="99"/>
      <c r="B88" s="100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 ht="12.75">
      <c r="A89" s="99"/>
      <c r="B89" s="100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 ht="12.75">
      <c r="A90" s="99"/>
      <c r="B90" s="100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 ht="12.75">
      <c r="A91" s="99"/>
      <c r="B91" s="100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 ht="12.75">
      <c r="A92" s="99"/>
      <c r="B92" s="100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 ht="12.75">
      <c r="A93" s="99"/>
      <c r="B93" s="100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ht="12.75">
      <c r="A94" s="99"/>
      <c r="B94" s="100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ht="12.75">
      <c r="A95" s="99"/>
      <c r="B95" s="100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 ht="12.75">
      <c r="A96" s="99"/>
      <c r="B96" s="100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ht="12.75">
      <c r="A97" s="99"/>
      <c r="B97" s="100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ht="12.75">
      <c r="A98" s="99"/>
      <c r="B98" s="100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</sheetData>
  <sheetProtection/>
  <dataValidations count="4">
    <dataValidation type="decimal" allowBlank="1" showInputMessage="1" showErrorMessage="1" errorTitle="D'oh" error="Length is ouside allowed range, please check&#10;" sqref="G21:G27 J21:J27 M21:M27 D21:D27">
      <formula1>1</formula1>
      <formula2>1000</formula2>
    </dataValidation>
    <dataValidation type="decimal" allowBlank="1" showInputMessage="1" showErrorMessage="1" errorTitle="D'oh" error="Weight is outside allowed ranges; Please check" sqref="H21:H27 K21:K27 N21:N27 E21:E27">
      <formula1>0.0001</formula1>
      <formula2>300</formula2>
    </dataValidation>
    <dataValidation type="decimal" allowBlank="1" showInputMessage="1" showErrorMessage="1" errorTitle="D'oh" error="Weight is outside allowed ranges; Please check" sqref="E12:E20 N12:N20 K12:K20 H12:H20">
      <formula1>0.04</formula1>
      <formula2>1.4</formula2>
    </dataValidation>
    <dataValidation type="decimal" allowBlank="1" showInputMessage="1" showErrorMessage="1" errorTitle="D'oh" error="Length is ouside allowed range, please check&#10;" sqref="D12:D20 M12:M20 J12:J20 G12:G20">
      <formula1>18</formula1>
      <formula2>52</formula2>
    </dataValidation>
  </dataValidations>
  <printOptions/>
  <pageMargins left="0.5905511811023623" right="0.5905511811023623" top="0.6692913385826772" bottom="0.5905511811023623" header="0.5118110236220472" footer="0.5118110236220472"/>
  <pageSetup fitToHeight="1" fitToWidth="1" orientation="landscape" paperSize="9" scale="74" r:id="rId1"/>
  <headerFooter alignWithMargins="0">
    <oddFooter>&amp;C&amp;9&amp;D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zoomScale="75" zoomScaleNormal="75" zoomScalePageLayoutView="0" workbookViewId="0" topLeftCell="A1">
      <selection activeCell="J4" sqref="J4"/>
    </sheetView>
  </sheetViews>
  <sheetFormatPr defaultColWidth="11.375" defaultRowHeight="12.75"/>
  <cols>
    <col min="1" max="1" width="22.625" style="2" customWidth="1"/>
    <col min="2" max="2" width="16.00390625" style="1" customWidth="1"/>
    <col min="3" max="3" width="9.375" style="0" customWidth="1"/>
    <col min="4" max="8" width="8.125" style="0" customWidth="1"/>
    <col min="9" max="9" width="9.375" style="0" customWidth="1"/>
    <col min="10" max="10" width="9.25390625" style="0" customWidth="1"/>
    <col min="11" max="11" width="8.125" style="0" customWidth="1"/>
    <col min="12" max="12" width="9.875" style="0" customWidth="1"/>
    <col min="13" max="13" width="9.25390625" style="0" customWidth="1"/>
    <col min="14" max="14" width="8.125" style="0" customWidth="1"/>
    <col min="15" max="15" width="9.375" style="0" customWidth="1"/>
    <col min="16" max="16" width="9.25390625" style="0" customWidth="1"/>
    <col min="17" max="17" width="8.125" style="0" customWidth="1"/>
  </cols>
  <sheetData>
    <row r="1" spans="1:19" s="3" customFormat="1" ht="15" customHeight="1">
      <c r="A1" s="35" t="s">
        <v>12</v>
      </c>
      <c r="B1" s="36"/>
      <c r="C1" s="16"/>
      <c r="D1" s="16"/>
      <c r="E1" s="16"/>
      <c r="F1" s="16"/>
      <c r="G1" s="16"/>
      <c r="H1" s="37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s="3" customFormat="1" ht="15" customHeight="1">
      <c r="A2" s="38"/>
      <c r="B2" s="36"/>
      <c r="C2" s="16"/>
      <c r="D2" s="16"/>
      <c r="E2" s="16"/>
      <c r="F2" s="16"/>
      <c r="G2" s="16"/>
      <c r="H2" s="39"/>
      <c r="I2" s="16"/>
      <c r="J2" s="16"/>
      <c r="K2" s="16"/>
      <c r="L2" s="16"/>
      <c r="M2" s="126" t="s">
        <v>160</v>
      </c>
      <c r="N2" s="126"/>
      <c r="O2" s="126"/>
      <c r="P2" s="126"/>
      <c r="Q2" s="16"/>
      <c r="R2" s="16"/>
      <c r="S2" s="16"/>
    </row>
    <row r="3" spans="1:19" s="3" customFormat="1" ht="15" customHeight="1" thickBot="1">
      <c r="A3" s="38"/>
      <c r="B3" s="36"/>
      <c r="C3" s="16"/>
      <c r="D3" s="16"/>
      <c r="E3" s="16"/>
      <c r="F3" s="16"/>
      <c r="G3" s="16"/>
      <c r="H3" s="40"/>
      <c r="I3" s="16"/>
      <c r="J3" s="16"/>
      <c r="K3" s="16"/>
      <c r="L3" s="16"/>
      <c r="M3" s="127" t="s">
        <v>169</v>
      </c>
      <c r="N3" s="127"/>
      <c r="O3" s="127"/>
      <c r="P3" s="127"/>
      <c r="Q3" s="127"/>
      <c r="R3" s="127"/>
      <c r="S3" s="16"/>
    </row>
    <row r="4" spans="1:19" s="3" customFormat="1" ht="15" customHeight="1">
      <c r="A4" s="42"/>
      <c r="B4" s="17" t="s">
        <v>13</v>
      </c>
      <c r="C4" s="120" t="str">
        <f>+'START HERE'!F7</f>
        <v>UK(Scotland)</v>
      </c>
      <c r="D4" s="130"/>
      <c r="E4" s="131"/>
      <c r="F4" s="16"/>
      <c r="G4" s="105"/>
      <c r="H4" s="17" t="s">
        <v>14</v>
      </c>
      <c r="I4" s="122" t="s">
        <v>179</v>
      </c>
      <c r="J4" s="128"/>
      <c r="K4" s="129"/>
      <c r="L4" s="16"/>
      <c r="M4" s="3" t="s">
        <v>161</v>
      </c>
      <c r="Q4" s="41"/>
      <c r="R4" s="16"/>
      <c r="S4" s="16"/>
    </row>
    <row r="5" spans="1:19" s="3" customFormat="1" ht="15" customHeight="1">
      <c r="A5" s="42"/>
      <c r="B5" s="17" t="s">
        <v>15</v>
      </c>
      <c r="C5" s="120" t="str">
        <f>+'START HERE'!F6</f>
        <v>Astacus astacus</v>
      </c>
      <c r="D5" s="132"/>
      <c r="E5" s="133"/>
      <c r="F5" s="106"/>
      <c r="G5" s="106"/>
      <c r="H5" s="17" t="s">
        <v>3</v>
      </c>
      <c r="I5" s="122" t="s">
        <v>177</v>
      </c>
      <c r="J5" s="128"/>
      <c r="K5" s="129"/>
      <c r="L5" s="16"/>
      <c r="M5" s="3" t="s">
        <v>162</v>
      </c>
      <c r="Q5" s="41"/>
      <c r="R5" s="16"/>
      <c r="S5" s="16"/>
    </row>
    <row r="6" spans="1:19" s="3" customFormat="1" ht="15" customHeight="1" thickBot="1">
      <c r="A6" s="42"/>
      <c r="B6" s="17" t="s">
        <v>16</v>
      </c>
      <c r="C6" s="121">
        <f>+'START HERE'!F8</f>
        <v>2012</v>
      </c>
      <c r="D6" s="134"/>
      <c r="E6" s="135"/>
      <c r="F6" s="16"/>
      <c r="G6" s="16"/>
      <c r="H6" s="17" t="s">
        <v>4</v>
      </c>
      <c r="I6" s="118" t="str">
        <f>+'START HERE'!F10</f>
        <v>6.2.2013</v>
      </c>
      <c r="J6" s="109"/>
      <c r="K6" s="110"/>
      <c r="L6" s="16"/>
      <c r="M6" s="41"/>
      <c r="N6" s="41"/>
      <c r="O6" s="41"/>
      <c r="P6" s="41"/>
      <c r="Q6" s="41"/>
      <c r="R6" s="16"/>
      <c r="S6" s="16"/>
    </row>
    <row r="7" spans="1:19" s="3" customFormat="1" ht="15" customHeight="1" thickBot="1">
      <c r="A7" s="42"/>
      <c r="B7" s="140" t="s">
        <v>170</v>
      </c>
      <c r="C7" s="141">
        <v>25</v>
      </c>
      <c r="D7" s="16"/>
      <c r="E7" s="16"/>
      <c r="F7" s="141">
        <v>50</v>
      </c>
      <c r="G7" s="16"/>
      <c r="H7" s="16"/>
      <c r="I7" s="141">
        <v>20</v>
      </c>
      <c r="J7" s="16"/>
      <c r="K7" s="16"/>
      <c r="L7" s="141">
        <v>100</v>
      </c>
      <c r="M7" s="16"/>
      <c r="N7" s="16"/>
      <c r="O7" s="16" t="s">
        <v>171</v>
      </c>
      <c r="P7" s="141" t="s">
        <v>173</v>
      </c>
      <c r="Q7" s="16"/>
      <c r="R7" s="16"/>
      <c r="S7" s="16"/>
    </row>
    <row r="8" spans="1:19" s="4" customFormat="1" ht="15" customHeight="1" thickBot="1">
      <c r="A8" s="43"/>
      <c r="B8" s="44"/>
      <c r="C8" s="117" t="s">
        <v>17</v>
      </c>
      <c r="D8" s="45"/>
      <c r="E8" s="46"/>
      <c r="F8" s="117" t="s">
        <v>18</v>
      </c>
      <c r="G8" s="45"/>
      <c r="H8" s="46"/>
      <c r="I8" s="117" t="s">
        <v>19</v>
      </c>
      <c r="J8" s="45"/>
      <c r="K8" s="46"/>
      <c r="L8" s="117" t="s">
        <v>20</v>
      </c>
      <c r="M8" s="45"/>
      <c r="N8" s="46"/>
      <c r="S8" s="47"/>
    </row>
    <row r="9" spans="1:19" s="3" customFormat="1" ht="15" customHeight="1" thickBot="1">
      <c r="A9" s="48"/>
      <c r="B9" s="48"/>
      <c r="C9" s="49" t="s">
        <v>21</v>
      </c>
      <c r="D9" s="50" t="s">
        <v>22</v>
      </c>
      <c r="E9" s="51" t="s">
        <v>22</v>
      </c>
      <c r="F9" s="49" t="s">
        <v>21</v>
      </c>
      <c r="G9" s="52" t="s">
        <v>22</v>
      </c>
      <c r="H9" s="51" t="s">
        <v>22</v>
      </c>
      <c r="I9" s="49" t="s">
        <v>21</v>
      </c>
      <c r="J9" s="52" t="s">
        <v>22</v>
      </c>
      <c r="K9" s="51" t="s">
        <v>22</v>
      </c>
      <c r="L9" s="49" t="s">
        <v>21</v>
      </c>
      <c r="M9" s="52" t="s">
        <v>22</v>
      </c>
      <c r="N9" s="51" t="s">
        <v>22</v>
      </c>
      <c r="S9" s="16"/>
    </row>
    <row r="10" spans="1:19" s="3" customFormat="1" ht="15" customHeight="1">
      <c r="A10" s="53" t="s">
        <v>23</v>
      </c>
      <c r="B10" s="54"/>
      <c r="C10" s="55" t="s">
        <v>24</v>
      </c>
      <c r="D10" s="56" t="s">
        <v>5</v>
      </c>
      <c r="E10" s="57" t="s">
        <v>25</v>
      </c>
      <c r="F10" s="55" t="s">
        <v>24</v>
      </c>
      <c r="G10" s="56" t="s">
        <v>5</v>
      </c>
      <c r="H10" s="57" t="s">
        <v>25</v>
      </c>
      <c r="I10" s="55" t="s">
        <v>24</v>
      </c>
      <c r="J10" s="56" t="s">
        <v>5</v>
      </c>
      <c r="K10" s="57" t="s">
        <v>25</v>
      </c>
      <c r="L10" s="55" t="s">
        <v>24</v>
      </c>
      <c r="M10" s="56" t="s">
        <v>5</v>
      </c>
      <c r="N10" s="57" t="s">
        <v>25</v>
      </c>
      <c r="R10" s="4"/>
      <c r="S10" s="16"/>
    </row>
    <row r="11" spans="1:19" s="3" customFormat="1" ht="15" customHeight="1" thickBot="1">
      <c r="A11" s="58" t="s">
        <v>26</v>
      </c>
      <c r="B11" s="59" t="s">
        <v>27</v>
      </c>
      <c r="C11" s="60" t="s">
        <v>28</v>
      </c>
      <c r="D11" s="61" t="s">
        <v>6</v>
      </c>
      <c r="E11" s="59" t="s">
        <v>29</v>
      </c>
      <c r="F11" s="60" t="s">
        <v>28</v>
      </c>
      <c r="G11" s="61" t="s">
        <v>6</v>
      </c>
      <c r="H11" s="59" t="s">
        <v>29</v>
      </c>
      <c r="I11" s="60" t="s">
        <v>28</v>
      </c>
      <c r="J11" s="61" t="s">
        <v>6</v>
      </c>
      <c r="K11" s="59" t="s">
        <v>29</v>
      </c>
      <c r="L11" s="60" t="s">
        <v>28</v>
      </c>
      <c r="M11" s="61" t="s">
        <v>6</v>
      </c>
      <c r="N11" s="59" t="s">
        <v>29</v>
      </c>
      <c r="R11" s="4"/>
      <c r="S11" s="16"/>
    </row>
    <row r="12" spans="1:19" s="3" customFormat="1" ht="15" customHeight="1">
      <c r="A12" s="62">
        <f>C6</f>
        <v>2012</v>
      </c>
      <c r="B12" s="63" t="s">
        <v>30</v>
      </c>
      <c r="C12" s="142"/>
      <c r="D12" s="143"/>
      <c r="E12" s="144"/>
      <c r="F12" s="142"/>
      <c r="G12" s="143"/>
      <c r="H12" s="144"/>
      <c r="I12" s="145"/>
      <c r="J12" s="146"/>
      <c r="K12" s="147"/>
      <c r="L12" s="145">
        <v>337.7635721822102</v>
      </c>
      <c r="M12" s="146">
        <v>11.947817704273914</v>
      </c>
      <c r="N12" s="147">
        <v>0.011378959901600231</v>
      </c>
      <c r="R12" s="4"/>
      <c r="S12" s="16"/>
    </row>
    <row r="13" spans="1:19" s="3" customFormat="1" ht="15" customHeight="1">
      <c r="A13" s="62">
        <f aca="true" t="shared" si="0" ref="A13:A26">A12-1</f>
        <v>2011</v>
      </c>
      <c r="B13" s="63" t="s">
        <v>7</v>
      </c>
      <c r="C13" s="148"/>
      <c r="D13" s="149"/>
      <c r="E13" s="150"/>
      <c r="F13" s="148">
        <v>16.579976309077654</v>
      </c>
      <c r="G13" s="149">
        <v>12.97723164325348</v>
      </c>
      <c r="H13" s="150">
        <v>0.012171185130845832</v>
      </c>
      <c r="I13" s="148"/>
      <c r="J13" s="149"/>
      <c r="K13" s="150"/>
      <c r="L13" s="148">
        <v>288.5558704658798</v>
      </c>
      <c r="M13" s="149">
        <v>17.888196189877686</v>
      </c>
      <c r="N13" s="150">
        <v>0.03767279590449238</v>
      </c>
      <c r="S13" s="16"/>
    </row>
    <row r="14" spans="1:19" s="3" customFormat="1" ht="15" customHeight="1">
      <c r="A14" s="62">
        <f t="shared" si="0"/>
        <v>2010</v>
      </c>
      <c r="B14" s="63" t="s">
        <v>8</v>
      </c>
      <c r="C14" s="148"/>
      <c r="D14" s="149"/>
      <c r="E14" s="150"/>
      <c r="F14" s="148">
        <v>21.71728548523731</v>
      </c>
      <c r="G14" s="149">
        <v>20.355185072220372</v>
      </c>
      <c r="H14" s="150">
        <v>0.0543579087713174</v>
      </c>
      <c r="I14" s="148"/>
      <c r="J14" s="149"/>
      <c r="K14" s="150"/>
      <c r="L14" s="148">
        <v>305.0033922359992</v>
      </c>
      <c r="M14" s="149">
        <v>21.238439208043264</v>
      </c>
      <c r="N14" s="150">
        <v>0.06710746879233452</v>
      </c>
      <c r="S14" s="16"/>
    </row>
    <row r="15" spans="1:19" s="3" customFormat="1" ht="15" customHeight="1">
      <c r="A15" s="62">
        <f t="shared" si="0"/>
        <v>2009</v>
      </c>
      <c r="B15" s="63" t="s">
        <v>9</v>
      </c>
      <c r="C15" s="148"/>
      <c r="D15" s="149"/>
      <c r="E15" s="150"/>
      <c r="F15" s="148">
        <v>36.03567218692082</v>
      </c>
      <c r="G15" s="149">
        <v>23.678577689732727</v>
      </c>
      <c r="H15" s="150">
        <v>0.09216787699755964</v>
      </c>
      <c r="I15" s="148"/>
      <c r="J15" s="149"/>
      <c r="K15" s="150"/>
      <c r="L15" s="148">
        <v>244.76455213443404</v>
      </c>
      <c r="M15" s="149">
        <v>22.254607435044907</v>
      </c>
      <c r="N15" s="150">
        <v>0.08216514412223862</v>
      </c>
      <c r="S15" s="16"/>
    </row>
    <row r="16" spans="1:19" s="3" customFormat="1" ht="15" customHeight="1">
      <c r="A16" s="62">
        <f t="shared" si="0"/>
        <v>2008</v>
      </c>
      <c r="B16" s="63" t="s">
        <v>10</v>
      </c>
      <c r="C16" s="148"/>
      <c r="D16" s="149"/>
      <c r="E16" s="150"/>
      <c r="F16" s="148">
        <v>158.27052760455422</v>
      </c>
      <c r="G16" s="149">
        <v>26.342367781327784</v>
      </c>
      <c r="H16" s="150">
        <v>0.13309689321855273</v>
      </c>
      <c r="I16" s="148"/>
      <c r="J16" s="149"/>
      <c r="K16" s="150"/>
      <c r="L16" s="148">
        <v>449.53200192763535</v>
      </c>
      <c r="M16" s="149">
        <v>25.287012799013898</v>
      </c>
      <c r="N16" s="150">
        <v>0.13394393375870034</v>
      </c>
      <c r="S16" s="16"/>
    </row>
    <row r="17" spans="1:19" s="3" customFormat="1" ht="15" customHeight="1">
      <c r="A17" s="62">
        <f t="shared" si="0"/>
        <v>2007</v>
      </c>
      <c r="B17" s="63" t="s">
        <v>31</v>
      </c>
      <c r="C17" s="148"/>
      <c r="D17" s="149"/>
      <c r="E17" s="150"/>
      <c r="F17" s="148">
        <v>80.41825935748243</v>
      </c>
      <c r="G17" s="149">
        <v>27.347063933358164</v>
      </c>
      <c r="H17" s="150">
        <v>0.15374612081385527</v>
      </c>
      <c r="I17" s="148"/>
      <c r="J17" s="149"/>
      <c r="K17" s="150"/>
      <c r="L17" s="148">
        <v>277.9661066142473</v>
      </c>
      <c r="M17" s="149">
        <v>24.940170077193354</v>
      </c>
      <c r="N17" s="150">
        <v>0.12577261296039174</v>
      </c>
      <c r="S17" s="16"/>
    </row>
    <row r="18" spans="1:19" s="3" customFormat="1" ht="15" customHeight="1">
      <c r="A18" s="62">
        <f t="shared" si="0"/>
        <v>2006</v>
      </c>
      <c r="B18" s="63" t="s">
        <v>32</v>
      </c>
      <c r="C18" s="148"/>
      <c r="D18" s="149"/>
      <c r="E18" s="150"/>
      <c r="F18" s="148">
        <v>150.23089025463992</v>
      </c>
      <c r="G18" s="149">
        <v>28.64141929662099</v>
      </c>
      <c r="H18" s="150">
        <v>0.17791067295375523</v>
      </c>
      <c r="I18" s="148"/>
      <c r="J18" s="149"/>
      <c r="K18" s="150"/>
      <c r="L18" s="148">
        <v>162.10051477344678</v>
      </c>
      <c r="M18" s="149">
        <v>26.015707839054425</v>
      </c>
      <c r="N18" s="150">
        <v>0.1437508273909272</v>
      </c>
      <c r="S18" s="16"/>
    </row>
    <row r="19" spans="1:19" s="3" customFormat="1" ht="15" customHeight="1">
      <c r="A19" s="62">
        <f t="shared" si="0"/>
        <v>2005</v>
      </c>
      <c r="B19" s="63" t="s">
        <v>33</v>
      </c>
      <c r="C19" s="148"/>
      <c r="D19" s="149"/>
      <c r="E19" s="150"/>
      <c r="F19" s="148">
        <v>143.5912619746527</v>
      </c>
      <c r="G19" s="149">
        <v>29.11750748848506</v>
      </c>
      <c r="H19" s="150">
        <v>0.1844217852473006</v>
      </c>
      <c r="I19" s="148"/>
      <c r="J19" s="149"/>
      <c r="K19" s="150"/>
      <c r="L19" s="148">
        <v>91.0291088669656</v>
      </c>
      <c r="M19" s="149">
        <v>27.347006225416447</v>
      </c>
      <c r="N19" s="150">
        <v>0.16761763631878107</v>
      </c>
      <c r="S19" s="16"/>
    </row>
    <row r="20" spans="1:19" s="3" customFormat="1" ht="15" customHeight="1">
      <c r="A20" s="62">
        <f t="shared" si="0"/>
        <v>2004</v>
      </c>
      <c r="B20" s="63" t="s">
        <v>34</v>
      </c>
      <c r="C20" s="148"/>
      <c r="D20" s="149"/>
      <c r="E20" s="150"/>
      <c r="F20" s="148">
        <v>95.97061713390305</v>
      </c>
      <c r="G20" s="149">
        <v>29.728289634849318</v>
      </c>
      <c r="H20" s="150">
        <v>0.20041569382907493</v>
      </c>
      <c r="I20" s="148"/>
      <c r="J20" s="149"/>
      <c r="K20" s="150"/>
      <c r="L20" s="148">
        <v>51.18552907164255</v>
      </c>
      <c r="M20" s="149">
        <v>26.862704960248124</v>
      </c>
      <c r="N20" s="150">
        <v>0.16217473664176224</v>
      </c>
      <c r="S20" s="16"/>
    </row>
    <row r="21" spans="1:19" s="3" customFormat="1" ht="15" customHeight="1">
      <c r="A21" s="62">
        <f t="shared" si="0"/>
        <v>2003</v>
      </c>
      <c r="B21" s="63" t="s">
        <v>35</v>
      </c>
      <c r="C21" s="22"/>
      <c r="D21" s="23"/>
      <c r="E21" s="24"/>
      <c r="F21" s="22"/>
      <c r="G21" s="23"/>
      <c r="H21" s="24"/>
      <c r="I21" s="22"/>
      <c r="J21" s="23"/>
      <c r="K21" s="24"/>
      <c r="L21" s="22"/>
      <c r="M21" s="23"/>
      <c r="N21" s="24"/>
      <c r="S21" s="16"/>
    </row>
    <row r="22" spans="1:19" s="3" customFormat="1" ht="15" customHeight="1">
      <c r="A22" s="62">
        <f t="shared" si="0"/>
        <v>2002</v>
      </c>
      <c r="B22" s="63" t="s">
        <v>36</v>
      </c>
      <c r="C22" s="22"/>
      <c r="D22" s="23"/>
      <c r="E22" s="24"/>
      <c r="F22" s="22"/>
      <c r="G22" s="23"/>
      <c r="H22" s="24"/>
      <c r="I22" s="22"/>
      <c r="J22" s="23"/>
      <c r="K22" s="24"/>
      <c r="L22" s="22"/>
      <c r="M22" s="23"/>
      <c r="N22" s="24"/>
      <c r="S22" s="16"/>
    </row>
    <row r="23" spans="1:19" s="3" customFormat="1" ht="15" customHeight="1">
      <c r="A23" s="62">
        <f t="shared" si="0"/>
        <v>2001</v>
      </c>
      <c r="B23" s="63" t="s">
        <v>37</v>
      </c>
      <c r="C23" s="22"/>
      <c r="D23" s="23"/>
      <c r="E23" s="24"/>
      <c r="F23" s="22"/>
      <c r="G23" s="23"/>
      <c r="H23" s="24"/>
      <c r="I23" s="22"/>
      <c r="J23" s="23"/>
      <c r="K23" s="24"/>
      <c r="L23" s="22"/>
      <c r="M23" s="23"/>
      <c r="N23" s="24"/>
      <c r="S23" s="16"/>
    </row>
    <row r="24" spans="1:19" s="3" customFormat="1" ht="15" customHeight="1">
      <c r="A24" s="62">
        <f t="shared" si="0"/>
        <v>2000</v>
      </c>
      <c r="B24" s="63" t="s">
        <v>38</v>
      </c>
      <c r="C24" s="22"/>
      <c r="D24" s="23"/>
      <c r="E24" s="24"/>
      <c r="F24" s="22"/>
      <c r="G24" s="23"/>
      <c r="H24" s="24"/>
      <c r="I24" s="22"/>
      <c r="J24" s="23"/>
      <c r="K24" s="24"/>
      <c r="L24" s="22"/>
      <c r="M24" s="23"/>
      <c r="N24" s="24"/>
      <c r="S24" s="16"/>
    </row>
    <row r="25" spans="1:19" s="3" customFormat="1" ht="15" customHeight="1">
      <c r="A25" s="62">
        <f t="shared" si="0"/>
        <v>1999</v>
      </c>
      <c r="B25" s="63" t="s">
        <v>39</v>
      </c>
      <c r="C25" s="22"/>
      <c r="D25" s="23"/>
      <c r="E25" s="24"/>
      <c r="F25" s="22"/>
      <c r="G25" s="23"/>
      <c r="H25" s="24"/>
      <c r="I25" s="22"/>
      <c r="J25" s="23"/>
      <c r="K25" s="24"/>
      <c r="L25" s="22"/>
      <c r="M25" s="23"/>
      <c r="N25" s="24"/>
      <c r="S25" s="16"/>
    </row>
    <row r="26" spans="1:19" s="3" customFormat="1" ht="15" customHeight="1">
      <c r="A26" s="62">
        <f t="shared" si="0"/>
        <v>1998</v>
      </c>
      <c r="B26" s="63" t="s">
        <v>40</v>
      </c>
      <c r="C26" s="22"/>
      <c r="D26" s="23"/>
      <c r="E26" s="24"/>
      <c r="F26" s="22"/>
      <c r="G26" s="23"/>
      <c r="H26" s="24"/>
      <c r="I26" s="22"/>
      <c r="J26" s="23"/>
      <c r="K26" s="24"/>
      <c r="L26" s="22"/>
      <c r="M26" s="23"/>
      <c r="N26" s="24"/>
      <c r="S26" s="16"/>
    </row>
    <row r="27" spans="1:19" s="3" customFormat="1" ht="15" customHeight="1" thickBot="1">
      <c r="A27" s="64" t="s">
        <v>41</v>
      </c>
      <c r="B27" s="63" t="s">
        <v>42</v>
      </c>
      <c r="C27" s="25"/>
      <c r="D27" s="26"/>
      <c r="E27" s="27"/>
      <c r="F27" s="28"/>
      <c r="G27" s="29"/>
      <c r="H27" s="30"/>
      <c r="I27" s="28"/>
      <c r="J27" s="29"/>
      <c r="K27" s="30"/>
      <c r="L27" s="28"/>
      <c r="M27" s="29"/>
      <c r="N27" s="30"/>
      <c r="S27" s="16"/>
    </row>
    <row r="28" spans="1:19" s="3" customFormat="1" ht="15" customHeight="1" thickBot="1">
      <c r="A28" s="65"/>
      <c r="B28" s="66" t="s">
        <v>43</v>
      </c>
      <c r="C28" s="67" t="str">
        <f>IF(SUM(C12:C27)&gt;0,SUM(C12:C27),"na")</f>
        <v>na</v>
      </c>
      <c r="D28" s="68" t="str">
        <f>IF(SUM(D12:D27)&gt;0,SUMPRODUCT(C12:C27,D12:D27)/C28,"na")</f>
        <v>na</v>
      </c>
      <c r="E28" s="69" t="str">
        <f>IF(SUM(E12:E27)&gt;0,SUMPRODUCT(C12:C27,E12:E27)/C28,"na")</f>
        <v>na</v>
      </c>
      <c r="F28" s="67">
        <f>IF(SUM(F12:F27)&gt;0,SUM(F12:F27),"na")</f>
        <v>702.8144903064681</v>
      </c>
      <c r="G28" s="68">
        <f>IF(SUM(G12:G27)&gt;0,SUMPRODUCT(F12:F27,G12:G27)/F28,"na")</f>
        <v>27.341221448481257</v>
      </c>
      <c r="H28" s="69">
        <f>IF(SUM(H12:H27)&gt;0,SUMPRODUCT(F12:F27,H12:H27)/F28,"na")</f>
        <v>0.15733312492146032</v>
      </c>
      <c r="I28" s="67" t="str">
        <f>IF(SUM(I12:I27)&gt;0,SUM(I12:I27),"na")</f>
        <v>na</v>
      </c>
      <c r="J28" s="68" t="str">
        <f>IF(SUM(J12:J27)&gt;0,SUMPRODUCT(I12:I27,J12:J27)/I28,"na")</f>
        <v>na</v>
      </c>
      <c r="K28" s="69" t="str">
        <f>IF(SUM(K12:K27)&gt;0,SUMPRODUCT(I12:I27,K12:K27)/I28,"na")</f>
        <v>na</v>
      </c>
      <c r="L28" s="67">
        <f>IF(SUM(L12:L27)&gt;0,SUM(L12:L27),"na")</f>
        <v>2207.900648272461</v>
      </c>
      <c r="M28" s="68">
        <f>IF(SUM(M12:M27)&gt;0,SUMPRODUCT(L12:L27,M12:M27)/L28,"na")</f>
        <v>21.515268424706626</v>
      </c>
      <c r="N28" s="69">
        <f>IF(SUM(N12:N27)&gt;0,SUMPRODUCT(L12:L27,N12:N27)/L28,"na")</f>
        <v>0.08937313377501636</v>
      </c>
      <c r="S28" s="16"/>
    </row>
    <row r="29" spans="1:19" s="3" customFormat="1" ht="15" customHeight="1" thickBot="1">
      <c r="A29" s="70"/>
      <c r="B29" s="71"/>
      <c r="C29" s="72"/>
      <c r="D29" s="73"/>
      <c r="E29" s="74"/>
      <c r="F29" s="72"/>
      <c r="G29" s="73"/>
      <c r="H29" s="74"/>
      <c r="I29" s="72"/>
      <c r="J29" s="73"/>
      <c r="K29" s="74"/>
      <c r="L29" s="72"/>
      <c r="M29" s="73"/>
      <c r="N29" s="74"/>
      <c r="S29" s="16"/>
    </row>
    <row r="30" spans="1:19" s="3" customFormat="1" ht="15" customHeight="1">
      <c r="A30" s="75" t="s">
        <v>11</v>
      </c>
      <c r="B30" s="71"/>
      <c r="C30" s="76"/>
      <c r="D30" s="123">
        <v>50</v>
      </c>
      <c r="E30" s="77" t="s">
        <v>44</v>
      </c>
      <c r="F30" s="76"/>
      <c r="G30" s="123">
        <v>111</v>
      </c>
      <c r="H30" s="77" t="s">
        <v>44</v>
      </c>
      <c r="I30" s="76"/>
      <c r="J30" s="123">
        <v>30</v>
      </c>
      <c r="K30" s="77" t="s">
        <v>44</v>
      </c>
      <c r="L30" s="76"/>
      <c r="M30" s="123">
        <v>197</v>
      </c>
      <c r="N30" s="77" t="s">
        <v>44</v>
      </c>
      <c r="S30" s="16"/>
    </row>
    <row r="31" spans="1:19" s="3" customFormat="1" ht="15" customHeight="1">
      <c r="A31" s="75" t="s">
        <v>45</v>
      </c>
      <c r="B31" s="78"/>
      <c r="C31" s="76"/>
      <c r="D31" s="124"/>
      <c r="E31" s="77" t="s">
        <v>44</v>
      </c>
      <c r="F31" s="76"/>
      <c r="G31" s="124"/>
      <c r="H31" s="77" t="s">
        <v>44</v>
      </c>
      <c r="I31" s="76"/>
      <c r="J31" s="124"/>
      <c r="K31" s="77" t="s">
        <v>44</v>
      </c>
      <c r="L31" s="76"/>
      <c r="M31" s="124"/>
      <c r="N31" s="77" t="s">
        <v>44</v>
      </c>
      <c r="S31" s="16"/>
    </row>
    <row r="32" spans="1:19" s="3" customFormat="1" ht="15" customHeight="1">
      <c r="A32" s="75" t="s">
        <v>46</v>
      </c>
      <c r="B32" s="78"/>
      <c r="C32" s="76"/>
      <c r="D32" s="124"/>
      <c r="E32" s="77" t="s">
        <v>44</v>
      </c>
      <c r="F32" s="76"/>
      <c r="G32" s="124"/>
      <c r="H32" s="77" t="s">
        <v>44</v>
      </c>
      <c r="I32" s="76"/>
      <c r="J32" s="124"/>
      <c r="K32" s="77" t="s">
        <v>44</v>
      </c>
      <c r="L32" s="76"/>
      <c r="M32" s="124"/>
      <c r="N32" s="77" t="s">
        <v>44</v>
      </c>
      <c r="S32" s="16"/>
    </row>
    <row r="33" spans="1:19" s="5" customFormat="1" ht="15" customHeight="1">
      <c r="A33" s="79" t="s">
        <v>47</v>
      </c>
      <c r="B33" s="80"/>
      <c r="C33" s="81"/>
      <c r="D33" s="125"/>
      <c r="E33" s="77" t="s">
        <v>44</v>
      </c>
      <c r="F33" s="82"/>
      <c r="G33" s="125"/>
      <c r="H33" s="77" t="s">
        <v>44</v>
      </c>
      <c r="I33" s="82"/>
      <c r="J33" s="125"/>
      <c r="K33" s="77" t="s">
        <v>44</v>
      </c>
      <c r="L33" s="82"/>
      <c r="M33" s="125">
        <v>0</v>
      </c>
      <c r="N33" s="77" t="s">
        <v>44</v>
      </c>
      <c r="S33" s="83"/>
    </row>
    <row r="34" spans="1:19" s="3" customFormat="1" ht="15" customHeight="1" thickBot="1">
      <c r="A34" s="79" t="s">
        <v>48</v>
      </c>
      <c r="B34" s="84"/>
      <c r="C34" s="85"/>
      <c r="D34" s="31"/>
      <c r="E34" s="77" t="s">
        <v>44</v>
      </c>
      <c r="F34" s="85"/>
      <c r="G34" s="31"/>
      <c r="H34" s="77" t="s">
        <v>44</v>
      </c>
      <c r="I34" s="85"/>
      <c r="J34" s="31"/>
      <c r="K34" s="77" t="s">
        <v>44</v>
      </c>
      <c r="L34" s="85"/>
      <c r="M34" s="31">
        <v>0</v>
      </c>
      <c r="N34" s="77" t="s">
        <v>44</v>
      </c>
      <c r="S34" s="16"/>
    </row>
    <row r="35" spans="1:19" s="3" customFormat="1" ht="15" customHeight="1">
      <c r="A35" s="79" t="s">
        <v>49</v>
      </c>
      <c r="B35" s="84"/>
      <c r="C35" s="85"/>
      <c r="D35" s="108">
        <f>+SUM(D30:D33)</f>
        <v>50</v>
      </c>
      <c r="E35" s="77" t="s">
        <v>44</v>
      </c>
      <c r="F35" s="85"/>
      <c r="G35" s="108">
        <f>+SUM(G30:G33)</f>
        <v>111</v>
      </c>
      <c r="H35" s="77" t="s">
        <v>44</v>
      </c>
      <c r="I35" s="85"/>
      <c r="J35" s="108">
        <f>+SUM(J30:J33)</f>
        <v>30</v>
      </c>
      <c r="K35" s="77" t="s">
        <v>44</v>
      </c>
      <c r="L35" s="85"/>
      <c r="M35" s="108">
        <f>+SUM(M30:M33)</f>
        <v>197</v>
      </c>
      <c r="N35" s="77" t="s">
        <v>44</v>
      </c>
      <c r="S35" s="16"/>
    </row>
    <row r="36" spans="1:19" s="3" customFormat="1" ht="15" customHeight="1">
      <c r="A36" s="42"/>
      <c r="B36" s="84"/>
      <c r="C36" s="85" t="s">
        <v>50</v>
      </c>
      <c r="D36" s="86" t="str">
        <f>IF(SUM(E12:E27)&gt;0,(C28*E28),"na")</f>
        <v>na</v>
      </c>
      <c r="E36" s="77" t="s">
        <v>44</v>
      </c>
      <c r="F36" s="85" t="s">
        <v>50</v>
      </c>
      <c r="G36" s="86">
        <f>IF(SUM(H12:H27)&gt;0,(F28*H28),"na")</f>
        <v>110.57600000000001</v>
      </c>
      <c r="H36" s="77" t="s">
        <v>44</v>
      </c>
      <c r="I36" s="85" t="s">
        <v>50</v>
      </c>
      <c r="J36" s="86" t="str">
        <f>IF(SUM(K12:K27)&gt;0,(I28*K28),"na")</f>
        <v>na</v>
      </c>
      <c r="K36" s="77" t="s">
        <v>44</v>
      </c>
      <c r="L36" s="85" t="s">
        <v>50</v>
      </c>
      <c r="M36" s="86">
        <f>IF(SUM(N12:N27)&gt;0,(L28*N28),"na")</f>
        <v>197.327</v>
      </c>
      <c r="N36" s="77" t="s">
        <v>44</v>
      </c>
      <c r="S36" s="16"/>
    </row>
    <row r="37" spans="1:19" s="3" customFormat="1" ht="15" customHeight="1" thickBot="1">
      <c r="A37" s="42"/>
      <c r="B37" s="84"/>
      <c r="C37" s="85" t="s">
        <v>50</v>
      </c>
      <c r="D37" s="87" t="str">
        <f>IF(SUM(E12:E27)&gt;0,D34/D36,"na")</f>
        <v>na</v>
      </c>
      <c r="E37" s="88" t="s">
        <v>51</v>
      </c>
      <c r="F37" s="85" t="s">
        <v>50</v>
      </c>
      <c r="G37" s="87">
        <f>IF(SUM(H12:H27)&gt;0,G34/G36,"na")</f>
        <v>0</v>
      </c>
      <c r="H37" s="88" t="s">
        <v>51</v>
      </c>
      <c r="I37" s="85" t="s">
        <v>50</v>
      </c>
      <c r="J37" s="87" t="str">
        <f>IF(SUM(K12:K27)&gt;0,J34/J36,"na")</f>
        <v>na</v>
      </c>
      <c r="K37" s="88" t="s">
        <v>51</v>
      </c>
      <c r="L37" s="85" t="s">
        <v>50</v>
      </c>
      <c r="M37" s="87">
        <f>IF(SUM(N12:N27)&gt;0,M34/M36,"na")</f>
        <v>0</v>
      </c>
      <c r="N37" s="88" t="s">
        <v>51</v>
      </c>
      <c r="S37" s="16"/>
    </row>
    <row r="38" spans="1:19" s="107" customFormat="1" ht="15" customHeight="1" thickBot="1">
      <c r="A38" s="42"/>
      <c r="B38" s="84"/>
      <c r="C38" s="89"/>
      <c r="D38" s="18"/>
      <c r="E38" s="88"/>
      <c r="F38" s="89"/>
      <c r="G38" s="18"/>
      <c r="H38" s="88"/>
      <c r="I38" s="89"/>
      <c r="J38" s="18"/>
      <c r="K38" s="88"/>
      <c r="L38" s="89"/>
      <c r="M38" s="18"/>
      <c r="N38" s="88"/>
      <c r="S38" s="16"/>
    </row>
    <row r="39" spans="1:19" s="107" customFormat="1" ht="15" customHeight="1">
      <c r="A39" s="90" t="s">
        <v>52</v>
      </c>
      <c r="B39" s="91"/>
      <c r="C39" s="85"/>
      <c r="D39" s="32"/>
      <c r="E39" s="88"/>
      <c r="F39" s="85"/>
      <c r="G39" s="154">
        <v>4</v>
      </c>
      <c r="H39" s="88"/>
      <c r="I39" s="85"/>
      <c r="J39" s="154"/>
      <c r="K39" s="88"/>
      <c r="L39" s="85"/>
      <c r="M39" s="154">
        <v>2</v>
      </c>
      <c r="N39" s="88"/>
      <c r="S39" s="16"/>
    </row>
    <row r="40" spans="1:19" s="107" customFormat="1" ht="15" customHeight="1">
      <c r="A40" s="92" t="s">
        <v>53</v>
      </c>
      <c r="B40" s="91"/>
      <c r="C40" s="85"/>
      <c r="D40" s="33"/>
      <c r="E40" s="88"/>
      <c r="F40" s="85"/>
      <c r="G40" s="155">
        <v>1434</v>
      </c>
      <c r="H40" s="88"/>
      <c r="I40" s="85"/>
      <c r="J40" s="155"/>
      <c r="K40" s="88"/>
      <c r="L40" s="85"/>
      <c r="M40" s="155">
        <v>1377</v>
      </c>
      <c r="N40" s="88"/>
      <c r="S40" s="16"/>
    </row>
    <row r="41" spans="1:19" s="107" customFormat="1" ht="15" customHeight="1" thickBot="1">
      <c r="A41" s="92" t="s">
        <v>54</v>
      </c>
      <c r="B41" s="91"/>
      <c r="C41" s="85"/>
      <c r="D41" s="34"/>
      <c r="E41" s="88"/>
      <c r="F41" s="85"/>
      <c r="G41" s="156">
        <v>253</v>
      </c>
      <c r="H41" s="88"/>
      <c r="I41" s="85"/>
      <c r="J41" s="156"/>
      <c r="K41" s="88"/>
      <c r="L41" s="85"/>
      <c r="M41" s="156">
        <v>254</v>
      </c>
      <c r="N41" s="88"/>
      <c r="S41" s="16"/>
    </row>
    <row r="42" spans="1:19" s="3" customFormat="1" ht="15" customHeight="1" thickBot="1">
      <c r="A42" s="42"/>
      <c r="B42" s="36"/>
      <c r="C42" s="93"/>
      <c r="D42" s="94"/>
      <c r="E42" s="95"/>
      <c r="F42" s="93"/>
      <c r="G42" s="94"/>
      <c r="H42" s="95"/>
      <c r="I42" s="93"/>
      <c r="J42" s="94"/>
      <c r="K42" s="95"/>
      <c r="L42" s="93"/>
      <c r="M42" s="94"/>
      <c r="N42" s="95"/>
      <c r="S42" s="16"/>
    </row>
    <row r="43" spans="1:19" s="3" customFormat="1" ht="15" customHeight="1">
      <c r="A43" s="96"/>
      <c r="B43" s="97"/>
      <c r="C43" s="97"/>
      <c r="D43" s="97"/>
      <c r="E43" s="97"/>
      <c r="F43" s="98"/>
      <c r="G43" s="98"/>
      <c r="H43" s="98"/>
      <c r="I43" s="98"/>
      <c r="J43" s="98"/>
      <c r="K43" s="98"/>
      <c r="L43" s="98"/>
      <c r="M43" s="98"/>
      <c r="N43" s="98"/>
      <c r="O43" s="15"/>
      <c r="P43" s="15"/>
      <c r="Q43" s="15"/>
      <c r="R43" s="16"/>
      <c r="S43" s="16"/>
    </row>
    <row r="44" spans="1:19" s="3" customFormat="1" ht="15" customHeight="1" thickBot="1">
      <c r="A44" s="103" t="s">
        <v>163</v>
      </c>
      <c r="B44" s="10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S44" s="16"/>
    </row>
    <row r="45" spans="1:19" s="3" customFormat="1" ht="15" customHeight="1">
      <c r="A45" s="103" t="s">
        <v>164</v>
      </c>
      <c r="B45" s="100"/>
      <c r="C45" s="15"/>
      <c r="D45" s="136"/>
      <c r="E45" s="15"/>
      <c r="F45" s="15"/>
      <c r="G45" s="139"/>
      <c r="H45" s="15"/>
      <c r="I45" s="15"/>
      <c r="J45" s="139"/>
      <c r="K45" s="15"/>
      <c r="L45" s="15"/>
      <c r="M45" s="139"/>
      <c r="N45" s="15"/>
      <c r="O45" s="15"/>
      <c r="P45" s="15"/>
      <c r="Q45" s="15"/>
      <c r="R45" s="16"/>
      <c r="S45" s="16"/>
    </row>
    <row r="46" spans="1:19" s="3" customFormat="1" ht="15" customHeight="1">
      <c r="A46" s="103" t="s">
        <v>166</v>
      </c>
      <c r="B46" s="100"/>
      <c r="C46" s="15"/>
      <c r="D46" s="137"/>
      <c r="E46" s="15"/>
      <c r="F46" s="15"/>
      <c r="G46" s="137"/>
      <c r="H46" s="15"/>
      <c r="I46" s="15"/>
      <c r="J46" s="137"/>
      <c r="K46" s="15"/>
      <c r="L46" s="15"/>
      <c r="M46" s="137"/>
      <c r="N46" s="15"/>
      <c r="O46" s="15"/>
      <c r="P46" s="15"/>
      <c r="Q46" s="15"/>
      <c r="R46" s="16"/>
      <c r="S46" s="16"/>
    </row>
    <row r="47" spans="1:19" s="3" customFormat="1" ht="15" customHeight="1" thickBot="1">
      <c r="A47" s="103" t="s">
        <v>165</v>
      </c>
      <c r="B47" s="100"/>
      <c r="C47" s="15"/>
      <c r="D47" s="138"/>
      <c r="E47" s="15"/>
      <c r="F47" s="15"/>
      <c r="G47" s="138"/>
      <c r="H47" s="15"/>
      <c r="I47" s="15"/>
      <c r="J47" s="138"/>
      <c r="K47" s="15"/>
      <c r="L47" s="15"/>
      <c r="M47" s="138"/>
      <c r="N47" s="15"/>
      <c r="O47" s="15"/>
      <c r="P47" s="15"/>
      <c r="Q47" s="15"/>
      <c r="R47" s="16"/>
      <c r="S47" s="16"/>
    </row>
    <row r="48" spans="1:19" ht="15" customHeight="1">
      <c r="A48" s="99"/>
      <c r="B48" s="10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5" customHeight="1">
      <c r="A49" s="99"/>
      <c r="B49" s="10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5" customHeight="1">
      <c r="A50" s="99"/>
      <c r="B50" s="10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5" customHeight="1">
      <c r="A51" s="99"/>
      <c r="B51" s="10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99"/>
      <c r="B52" s="10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99"/>
      <c r="B53" s="10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99"/>
      <c r="B54" s="10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99"/>
      <c r="B55" s="10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99"/>
      <c r="B56" s="100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99"/>
      <c r="B57" s="100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99"/>
      <c r="B58" s="10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99"/>
      <c r="B59" s="10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99"/>
      <c r="B60" s="100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99"/>
      <c r="B61" s="10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99"/>
      <c r="B62" s="10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99"/>
      <c r="B63" s="10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8">
      <c r="A64" s="101"/>
      <c r="B64" s="101"/>
      <c r="C64" s="101"/>
      <c r="D64" s="101"/>
      <c r="E64" s="101"/>
      <c r="F64" s="10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8">
      <c r="A65" s="101"/>
      <c r="B65" s="101"/>
      <c r="C65" s="101"/>
      <c r="D65" s="101"/>
      <c r="E65" s="101"/>
      <c r="F65" s="10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99"/>
      <c r="B66" s="10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99"/>
      <c r="B67" s="10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99"/>
      <c r="B68" s="10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2.75">
      <c r="A69" s="99"/>
      <c r="B69" s="10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2.75">
      <c r="A70" s="99"/>
      <c r="B70" s="10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12.75">
      <c r="A71" s="99"/>
      <c r="B71" s="10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2.75">
      <c r="A72" s="99"/>
      <c r="B72" s="10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12.75">
      <c r="A73" s="99"/>
      <c r="B73" s="10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2.75">
      <c r="A74" s="99"/>
      <c r="B74" s="10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12.75">
      <c r="A75" s="103"/>
      <c r="B75" s="10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2.75">
      <c r="A76" s="99"/>
      <c r="B76" s="10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18">
      <c r="A77" s="101"/>
      <c r="B77" s="101"/>
      <c r="C77" s="101"/>
      <c r="D77" s="101"/>
      <c r="E77" s="101"/>
      <c r="F77" s="102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12.75">
      <c r="A78" s="99"/>
      <c r="B78" s="10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12.75">
      <c r="A79" s="99"/>
      <c r="B79" s="100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ht="12.75">
      <c r="A80" s="99"/>
      <c r="B80" s="100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ht="12.75">
      <c r="A81" s="99"/>
      <c r="B81" s="100"/>
      <c r="C81" s="15"/>
      <c r="D81" s="15"/>
      <c r="E81" s="104"/>
      <c r="F81" s="10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ht="12.75">
      <c r="A82" s="99"/>
      <c r="B82" s="100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 ht="12.75">
      <c r="A83" s="99"/>
      <c r="B83" s="100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ht="12.75">
      <c r="A84" s="99"/>
      <c r="B84" s="100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12.75">
      <c r="A85" s="99"/>
      <c r="B85" s="100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ht="12.75">
      <c r="A86" s="99"/>
      <c r="B86" s="100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ht="12.75">
      <c r="A87" s="99"/>
      <c r="B87" s="100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04"/>
      <c r="Q87" s="15"/>
      <c r="R87" s="15"/>
      <c r="S87" s="15"/>
    </row>
    <row r="88" spans="1:19" ht="12.75">
      <c r="A88" s="99"/>
      <c r="B88" s="100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 ht="12.75">
      <c r="A89" s="99"/>
      <c r="B89" s="100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 ht="12.75">
      <c r="A90" s="99"/>
      <c r="B90" s="100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 ht="12.75">
      <c r="A91" s="99"/>
      <c r="B91" s="100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 ht="12.75">
      <c r="A92" s="99"/>
      <c r="B92" s="100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 ht="12.75">
      <c r="A93" s="99"/>
      <c r="B93" s="100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ht="12.75">
      <c r="A94" s="99"/>
      <c r="B94" s="100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ht="12.75">
      <c r="A95" s="99"/>
      <c r="B95" s="100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 ht="12.75">
      <c r="A96" s="99"/>
      <c r="B96" s="100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ht="12.75">
      <c r="A97" s="99"/>
      <c r="B97" s="100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ht="12.75">
      <c r="A98" s="99"/>
      <c r="B98" s="100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</sheetData>
  <sheetProtection/>
  <dataValidations count="4">
    <dataValidation type="decimal" allowBlank="1" showInputMessage="1" showErrorMessage="1" errorTitle="D'oh" error="Length is ouside allowed range, please check&#10;" sqref="G21:G27 J21:J27 M21:M27 D21:D27">
      <formula1>1</formula1>
      <formula2>1000</formula2>
    </dataValidation>
    <dataValidation type="decimal" allowBlank="1" showInputMessage="1" showErrorMessage="1" errorTitle="D'oh" error="Weight is outside allowed ranges; Please check" sqref="H21:H27 K21:K27 N21:N27 E21:E27">
      <formula1>0.0001</formula1>
      <formula2>300</formula2>
    </dataValidation>
    <dataValidation type="decimal" allowBlank="1" showInputMessage="1" showErrorMessage="1" errorTitle="D'oh" error="Length is ouside allowed range, please check&#10;" sqref="D12:D20 G12:G20 J12:J20 M12:M20">
      <formula1>18</formula1>
      <formula2>52</formula2>
    </dataValidation>
    <dataValidation type="decimal" allowBlank="1" showInputMessage="1" showErrorMessage="1" errorTitle="D'oh" error="Weight is outside allowed ranges; Please check" sqref="E12:E20 H12:H20 K12:K20 N12:N20">
      <formula1>0.04</formula1>
      <formula2>1.4</formula2>
    </dataValidation>
  </dataValidations>
  <printOptions/>
  <pageMargins left="0.5905511811023623" right="0.5905511811023623" top="0.6692913385826772" bottom="0.5905511811023623" header="0.5118110236220472" footer="0.5118110236220472"/>
  <pageSetup fitToHeight="1" fitToWidth="1" orientation="landscape" paperSize="9" scale="74" r:id="rId1"/>
  <headerFooter alignWithMargins="0">
    <oddFooter>&amp;C&amp;9&amp;D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zoomScale="75" zoomScaleNormal="75" zoomScalePageLayoutView="0" workbookViewId="0" topLeftCell="A1">
      <selection activeCell="J4" sqref="J4"/>
    </sheetView>
  </sheetViews>
  <sheetFormatPr defaultColWidth="11.375" defaultRowHeight="12.75"/>
  <cols>
    <col min="1" max="1" width="22.625" style="2" customWidth="1"/>
    <col min="2" max="2" width="16.00390625" style="1" customWidth="1"/>
    <col min="3" max="3" width="9.375" style="0" customWidth="1"/>
    <col min="4" max="8" width="8.125" style="0" customWidth="1"/>
    <col min="9" max="9" width="9.375" style="0" customWidth="1"/>
    <col min="10" max="10" width="9.25390625" style="0" customWidth="1"/>
    <col min="11" max="11" width="8.125" style="0" customWidth="1"/>
    <col min="12" max="12" width="9.875" style="0" customWidth="1"/>
    <col min="13" max="13" width="9.25390625" style="0" customWidth="1"/>
    <col min="14" max="14" width="8.125" style="0" customWidth="1"/>
    <col min="15" max="15" width="9.375" style="0" customWidth="1"/>
    <col min="16" max="16" width="9.25390625" style="0" customWidth="1"/>
    <col min="17" max="17" width="8.125" style="0" customWidth="1"/>
  </cols>
  <sheetData>
    <row r="1" spans="1:19" s="3" customFormat="1" ht="15" customHeight="1">
      <c r="A1" s="35" t="s">
        <v>12</v>
      </c>
      <c r="B1" s="36"/>
      <c r="C1" s="16"/>
      <c r="D1" s="16"/>
      <c r="E1" s="16"/>
      <c r="F1" s="16"/>
      <c r="G1" s="16"/>
      <c r="H1" s="37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s="3" customFormat="1" ht="15" customHeight="1">
      <c r="A2" s="38"/>
      <c r="B2" s="36"/>
      <c r="C2" s="16"/>
      <c r="D2" s="16"/>
      <c r="E2" s="16"/>
      <c r="F2" s="16"/>
      <c r="G2" s="16"/>
      <c r="H2" s="39"/>
      <c r="I2" s="16"/>
      <c r="J2" s="16"/>
      <c r="K2" s="16"/>
      <c r="L2" s="16"/>
      <c r="M2" s="126" t="s">
        <v>160</v>
      </c>
      <c r="N2" s="126"/>
      <c r="O2" s="126"/>
      <c r="P2" s="126"/>
      <c r="Q2" s="16"/>
      <c r="R2" s="16"/>
      <c r="S2" s="16"/>
    </row>
    <row r="3" spans="1:19" s="3" customFormat="1" ht="15" customHeight="1" thickBot="1">
      <c r="A3" s="38"/>
      <c r="B3" s="36"/>
      <c r="C3" s="16"/>
      <c r="D3" s="16"/>
      <c r="E3" s="16"/>
      <c r="F3" s="16"/>
      <c r="G3" s="16"/>
      <c r="H3" s="40"/>
      <c r="I3" s="16"/>
      <c r="J3" s="16"/>
      <c r="K3" s="16"/>
      <c r="L3" s="16"/>
      <c r="M3" s="127" t="s">
        <v>169</v>
      </c>
      <c r="N3" s="127"/>
      <c r="O3" s="127"/>
      <c r="P3" s="127"/>
      <c r="Q3" s="127"/>
      <c r="R3" s="127"/>
      <c r="S3" s="16"/>
    </row>
    <row r="4" spans="1:19" s="3" customFormat="1" ht="15" customHeight="1">
      <c r="A4" s="42"/>
      <c r="B4" s="17" t="s">
        <v>13</v>
      </c>
      <c r="C4" s="120" t="str">
        <f>+'START HERE'!F7</f>
        <v>UK(Scotland)</v>
      </c>
      <c r="D4" s="130"/>
      <c r="E4" s="131"/>
      <c r="F4" s="16"/>
      <c r="G4" s="105"/>
      <c r="H4" s="17" t="s">
        <v>14</v>
      </c>
      <c r="I4" s="122" t="s">
        <v>179</v>
      </c>
      <c r="J4" s="128"/>
      <c r="K4" s="129"/>
      <c r="L4" s="16"/>
      <c r="M4" s="3" t="s">
        <v>161</v>
      </c>
      <c r="Q4" s="41"/>
      <c r="R4" s="16"/>
      <c r="S4" s="16"/>
    </row>
    <row r="5" spans="1:19" s="3" customFormat="1" ht="15" customHeight="1">
      <c r="A5" s="42"/>
      <c r="B5" s="17" t="s">
        <v>15</v>
      </c>
      <c r="C5" s="120" t="str">
        <f>+'START HERE'!F6</f>
        <v>Astacus astacus</v>
      </c>
      <c r="D5" s="132"/>
      <c r="E5" s="133"/>
      <c r="F5" s="106"/>
      <c r="G5" s="106"/>
      <c r="H5" s="17" t="s">
        <v>3</v>
      </c>
      <c r="I5" s="122" t="s">
        <v>177</v>
      </c>
      <c r="J5" s="128"/>
      <c r="K5" s="129"/>
      <c r="L5" s="16"/>
      <c r="M5" s="3" t="s">
        <v>162</v>
      </c>
      <c r="Q5" s="41"/>
      <c r="R5" s="16"/>
      <c r="S5" s="16"/>
    </row>
    <row r="6" spans="1:19" s="3" customFormat="1" ht="15" customHeight="1" thickBot="1">
      <c r="A6" s="42"/>
      <c r="B6" s="17" t="s">
        <v>16</v>
      </c>
      <c r="C6" s="121">
        <f>+'START HERE'!F8</f>
        <v>2012</v>
      </c>
      <c r="D6" s="134"/>
      <c r="E6" s="135"/>
      <c r="F6" s="16"/>
      <c r="G6" s="16"/>
      <c r="H6" s="17" t="s">
        <v>4</v>
      </c>
      <c r="I6" s="118" t="str">
        <f>+'START HERE'!F10</f>
        <v>6.2.2013</v>
      </c>
      <c r="J6" s="109"/>
      <c r="K6" s="110"/>
      <c r="L6" s="16"/>
      <c r="M6" s="41"/>
      <c r="N6" s="41"/>
      <c r="O6" s="41"/>
      <c r="P6" s="41"/>
      <c r="Q6" s="41"/>
      <c r="R6" s="16"/>
      <c r="S6" s="16"/>
    </row>
    <row r="7" spans="1:19" s="3" customFormat="1" ht="15" customHeight="1" thickBot="1">
      <c r="A7" s="42"/>
      <c r="B7" s="140" t="s">
        <v>170</v>
      </c>
      <c r="C7" s="141"/>
      <c r="D7" s="16"/>
      <c r="E7" s="16"/>
      <c r="F7" s="141"/>
      <c r="G7" s="16"/>
      <c r="H7" s="16"/>
      <c r="I7" s="141"/>
      <c r="J7" s="16"/>
      <c r="K7" s="16"/>
      <c r="L7" s="141"/>
      <c r="M7" s="16"/>
      <c r="N7" s="16"/>
      <c r="O7" s="16" t="s">
        <v>171</v>
      </c>
      <c r="P7" s="141"/>
      <c r="Q7" s="16"/>
      <c r="R7" s="16"/>
      <c r="S7" s="16"/>
    </row>
    <row r="8" spans="1:19" s="4" customFormat="1" ht="15" customHeight="1" thickBot="1">
      <c r="A8" s="43"/>
      <c r="B8" s="44"/>
      <c r="C8" s="117" t="s">
        <v>17</v>
      </c>
      <c r="D8" s="45"/>
      <c r="E8" s="46"/>
      <c r="F8" s="117" t="s">
        <v>18</v>
      </c>
      <c r="G8" s="45"/>
      <c r="H8" s="46"/>
      <c r="I8" s="117" t="s">
        <v>19</v>
      </c>
      <c r="J8" s="45"/>
      <c r="K8" s="46"/>
      <c r="L8" s="117" t="s">
        <v>20</v>
      </c>
      <c r="M8" s="45"/>
      <c r="N8" s="46"/>
      <c r="S8" s="47"/>
    </row>
    <row r="9" spans="1:19" s="3" customFormat="1" ht="15" customHeight="1" thickBot="1">
      <c r="A9" s="48"/>
      <c r="B9" s="48"/>
      <c r="C9" s="49" t="s">
        <v>21</v>
      </c>
      <c r="D9" s="50" t="s">
        <v>22</v>
      </c>
      <c r="E9" s="51" t="s">
        <v>22</v>
      </c>
      <c r="F9" s="49" t="s">
        <v>21</v>
      </c>
      <c r="G9" s="52" t="s">
        <v>22</v>
      </c>
      <c r="H9" s="51" t="s">
        <v>22</v>
      </c>
      <c r="I9" s="49" t="s">
        <v>21</v>
      </c>
      <c r="J9" s="52" t="s">
        <v>22</v>
      </c>
      <c r="K9" s="51" t="s">
        <v>22</v>
      </c>
      <c r="L9" s="49" t="s">
        <v>21</v>
      </c>
      <c r="M9" s="52" t="s">
        <v>22</v>
      </c>
      <c r="N9" s="51" t="s">
        <v>22</v>
      </c>
      <c r="S9" s="16"/>
    </row>
    <row r="10" spans="1:19" s="3" customFormat="1" ht="15" customHeight="1">
      <c r="A10" s="53" t="s">
        <v>23</v>
      </c>
      <c r="B10" s="54"/>
      <c r="C10" s="55" t="s">
        <v>24</v>
      </c>
      <c r="D10" s="56" t="s">
        <v>5</v>
      </c>
      <c r="E10" s="57" t="s">
        <v>25</v>
      </c>
      <c r="F10" s="55" t="s">
        <v>24</v>
      </c>
      <c r="G10" s="56" t="s">
        <v>5</v>
      </c>
      <c r="H10" s="57" t="s">
        <v>25</v>
      </c>
      <c r="I10" s="55" t="s">
        <v>24</v>
      </c>
      <c r="J10" s="56" t="s">
        <v>5</v>
      </c>
      <c r="K10" s="57" t="s">
        <v>25</v>
      </c>
      <c r="L10" s="55" t="s">
        <v>24</v>
      </c>
      <c r="M10" s="56" t="s">
        <v>5</v>
      </c>
      <c r="N10" s="57" t="s">
        <v>25</v>
      </c>
      <c r="R10" s="4"/>
      <c r="S10" s="16"/>
    </row>
    <row r="11" spans="1:19" s="3" customFormat="1" ht="15" customHeight="1" thickBot="1">
      <c r="A11" s="58" t="s">
        <v>26</v>
      </c>
      <c r="B11" s="59" t="s">
        <v>27</v>
      </c>
      <c r="C11" s="60" t="s">
        <v>28</v>
      </c>
      <c r="D11" s="61" t="s">
        <v>6</v>
      </c>
      <c r="E11" s="59" t="s">
        <v>29</v>
      </c>
      <c r="F11" s="60" t="s">
        <v>28</v>
      </c>
      <c r="G11" s="61" t="s">
        <v>6</v>
      </c>
      <c r="H11" s="59" t="s">
        <v>29</v>
      </c>
      <c r="I11" s="60" t="s">
        <v>28</v>
      </c>
      <c r="J11" s="61" t="s">
        <v>6</v>
      </c>
      <c r="K11" s="59" t="s">
        <v>29</v>
      </c>
      <c r="L11" s="60" t="s">
        <v>28</v>
      </c>
      <c r="M11" s="61" t="s">
        <v>6</v>
      </c>
      <c r="N11" s="59" t="s">
        <v>29</v>
      </c>
      <c r="R11" s="4"/>
      <c r="S11" s="16"/>
    </row>
    <row r="12" spans="1:19" s="3" customFormat="1" ht="15" customHeight="1">
      <c r="A12" s="62">
        <f>C6</f>
        <v>2012</v>
      </c>
      <c r="B12" s="63" t="s">
        <v>30</v>
      </c>
      <c r="C12" s="145">
        <v>337.7635721822102</v>
      </c>
      <c r="D12" s="146">
        <v>11.947817704273914</v>
      </c>
      <c r="E12" s="147">
        <v>0.011378959901600231</v>
      </c>
      <c r="F12" s="142"/>
      <c r="G12" s="143"/>
      <c r="H12" s="144"/>
      <c r="I12" s="145"/>
      <c r="J12" s="146"/>
      <c r="K12" s="147"/>
      <c r="L12" s="145"/>
      <c r="M12" s="146"/>
      <c r="N12" s="147"/>
      <c r="R12" s="4"/>
      <c r="S12" s="16"/>
    </row>
    <row r="13" spans="1:19" s="3" customFormat="1" ht="15" customHeight="1">
      <c r="A13" s="62">
        <f aca="true" t="shared" si="0" ref="A13:A26">A12-1</f>
        <v>2011</v>
      </c>
      <c r="B13" s="63" t="s">
        <v>7</v>
      </c>
      <c r="C13" s="148">
        <v>288.5558704658798</v>
      </c>
      <c r="D13" s="149">
        <v>17.888196189877686</v>
      </c>
      <c r="E13" s="150">
        <v>0.03767279590449238</v>
      </c>
      <c r="F13" s="148"/>
      <c r="G13" s="149"/>
      <c r="H13" s="150"/>
      <c r="I13" s="148"/>
      <c r="J13" s="149"/>
      <c r="K13" s="150"/>
      <c r="L13" s="148"/>
      <c r="M13" s="149"/>
      <c r="N13" s="150"/>
      <c r="S13" s="16"/>
    </row>
    <row r="14" spans="1:19" s="3" customFormat="1" ht="15" customHeight="1">
      <c r="A14" s="62">
        <f t="shared" si="0"/>
        <v>2010</v>
      </c>
      <c r="B14" s="63" t="s">
        <v>8</v>
      </c>
      <c r="C14" s="148">
        <v>305.0033922359992</v>
      </c>
      <c r="D14" s="149">
        <v>21.238439208043264</v>
      </c>
      <c r="E14" s="150">
        <v>0.06710746879233452</v>
      </c>
      <c r="F14" s="148"/>
      <c r="G14" s="149"/>
      <c r="H14" s="150"/>
      <c r="I14" s="148"/>
      <c r="J14" s="149"/>
      <c r="K14" s="150"/>
      <c r="L14" s="148"/>
      <c r="M14" s="149"/>
      <c r="N14" s="150"/>
      <c r="S14" s="16"/>
    </row>
    <row r="15" spans="1:19" s="3" customFormat="1" ht="15" customHeight="1">
      <c r="A15" s="62">
        <f t="shared" si="0"/>
        <v>2009</v>
      </c>
      <c r="B15" s="63" t="s">
        <v>9</v>
      </c>
      <c r="C15" s="148">
        <v>244.76455213443404</v>
      </c>
      <c r="D15" s="149">
        <v>22.254607435044907</v>
      </c>
      <c r="E15" s="150">
        <v>0.08216514412223862</v>
      </c>
      <c r="F15" s="148"/>
      <c r="G15" s="149"/>
      <c r="H15" s="150"/>
      <c r="I15" s="148"/>
      <c r="J15" s="149"/>
      <c r="K15" s="150"/>
      <c r="L15" s="148"/>
      <c r="M15" s="149"/>
      <c r="N15" s="150"/>
      <c r="S15" s="16"/>
    </row>
    <row r="16" spans="1:19" s="3" customFormat="1" ht="15" customHeight="1">
      <c r="A16" s="62">
        <f t="shared" si="0"/>
        <v>2008</v>
      </c>
      <c r="B16" s="63" t="s">
        <v>10</v>
      </c>
      <c r="C16" s="148">
        <v>449.53200192763535</v>
      </c>
      <c r="D16" s="149">
        <v>25.287012799013898</v>
      </c>
      <c r="E16" s="150">
        <v>0.13394393375870034</v>
      </c>
      <c r="F16" s="148"/>
      <c r="G16" s="149"/>
      <c r="H16" s="150"/>
      <c r="I16" s="148"/>
      <c r="J16" s="149"/>
      <c r="K16" s="150"/>
      <c r="L16" s="148"/>
      <c r="M16" s="149"/>
      <c r="N16" s="150"/>
      <c r="S16" s="16"/>
    </row>
    <row r="17" spans="1:19" s="3" customFormat="1" ht="15" customHeight="1">
      <c r="A17" s="62">
        <f t="shared" si="0"/>
        <v>2007</v>
      </c>
      <c r="B17" s="63" t="s">
        <v>31</v>
      </c>
      <c r="C17" s="148">
        <v>277.9661066142473</v>
      </c>
      <c r="D17" s="149">
        <v>24.940170077193354</v>
      </c>
      <c r="E17" s="150">
        <v>0.12577261296039174</v>
      </c>
      <c r="F17" s="148"/>
      <c r="G17" s="149"/>
      <c r="H17" s="150"/>
      <c r="I17" s="148"/>
      <c r="J17" s="149"/>
      <c r="K17" s="150"/>
      <c r="L17" s="148"/>
      <c r="M17" s="149"/>
      <c r="N17" s="150"/>
      <c r="S17" s="16"/>
    </row>
    <row r="18" spans="1:19" s="3" customFormat="1" ht="15" customHeight="1">
      <c r="A18" s="62">
        <f t="shared" si="0"/>
        <v>2006</v>
      </c>
      <c r="B18" s="63" t="s">
        <v>32</v>
      </c>
      <c r="C18" s="148">
        <v>162.10051477344678</v>
      </c>
      <c r="D18" s="149">
        <v>26.015707839054425</v>
      </c>
      <c r="E18" s="150">
        <v>0.1437508273909272</v>
      </c>
      <c r="F18" s="148"/>
      <c r="G18" s="149"/>
      <c r="H18" s="150"/>
      <c r="I18" s="148"/>
      <c r="J18" s="149"/>
      <c r="K18" s="150"/>
      <c r="L18" s="148"/>
      <c r="M18" s="149"/>
      <c r="N18" s="150"/>
      <c r="S18" s="16"/>
    </row>
    <row r="19" spans="1:19" s="3" customFormat="1" ht="15" customHeight="1">
      <c r="A19" s="62">
        <f t="shared" si="0"/>
        <v>2005</v>
      </c>
      <c r="B19" s="63" t="s">
        <v>33</v>
      </c>
      <c r="C19" s="148">
        <v>91.0291088669656</v>
      </c>
      <c r="D19" s="149">
        <v>27.347006225416447</v>
      </c>
      <c r="E19" s="150">
        <v>0.16761763631878107</v>
      </c>
      <c r="F19" s="148"/>
      <c r="G19" s="149"/>
      <c r="H19" s="150"/>
      <c r="I19" s="148"/>
      <c r="J19" s="149"/>
      <c r="K19" s="150"/>
      <c r="L19" s="148"/>
      <c r="M19" s="149"/>
      <c r="N19" s="150"/>
      <c r="S19" s="16"/>
    </row>
    <row r="20" spans="1:19" s="3" customFormat="1" ht="15" customHeight="1">
      <c r="A20" s="62">
        <f t="shared" si="0"/>
        <v>2004</v>
      </c>
      <c r="B20" s="63" t="s">
        <v>34</v>
      </c>
      <c r="C20" s="148">
        <v>51.18552907164255</v>
      </c>
      <c r="D20" s="149">
        <v>26.862704960248124</v>
      </c>
      <c r="E20" s="150">
        <v>0.16217473664176224</v>
      </c>
      <c r="F20" s="148"/>
      <c r="G20" s="149"/>
      <c r="H20" s="150"/>
      <c r="I20" s="148"/>
      <c r="J20" s="149"/>
      <c r="K20" s="150"/>
      <c r="L20" s="148"/>
      <c r="M20" s="149"/>
      <c r="N20" s="150"/>
      <c r="S20" s="16"/>
    </row>
    <row r="21" spans="1:19" s="3" customFormat="1" ht="15" customHeight="1">
      <c r="A21" s="62">
        <f t="shared" si="0"/>
        <v>2003</v>
      </c>
      <c r="B21" s="63" t="s">
        <v>35</v>
      </c>
      <c r="C21" s="22"/>
      <c r="D21" s="23"/>
      <c r="E21" s="24"/>
      <c r="F21" s="22"/>
      <c r="G21" s="23"/>
      <c r="H21" s="24"/>
      <c r="I21" s="22"/>
      <c r="J21" s="23"/>
      <c r="K21" s="24"/>
      <c r="L21" s="22"/>
      <c r="M21" s="23"/>
      <c r="N21" s="24"/>
      <c r="S21" s="16"/>
    </row>
    <row r="22" spans="1:19" s="3" customFormat="1" ht="15" customHeight="1">
      <c r="A22" s="62">
        <f t="shared" si="0"/>
        <v>2002</v>
      </c>
      <c r="B22" s="63" t="s">
        <v>36</v>
      </c>
      <c r="C22" s="22"/>
      <c r="D22" s="23"/>
      <c r="E22" s="24"/>
      <c r="F22" s="22"/>
      <c r="G22" s="23"/>
      <c r="H22" s="24"/>
      <c r="I22" s="22"/>
      <c r="J22" s="23"/>
      <c r="K22" s="24"/>
      <c r="L22" s="22"/>
      <c r="M22" s="23"/>
      <c r="N22" s="24"/>
      <c r="S22" s="16"/>
    </row>
    <row r="23" spans="1:19" s="3" customFormat="1" ht="15" customHeight="1">
      <c r="A23" s="62">
        <f t="shared" si="0"/>
        <v>2001</v>
      </c>
      <c r="B23" s="63" t="s">
        <v>37</v>
      </c>
      <c r="C23" s="22"/>
      <c r="D23" s="23"/>
      <c r="E23" s="24"/>
      <c r="F23" s="22"/>
      <c r="G23" s="23"/>
      <c r="H23" s="24"/>
      <c r="I23" s="22"/>
      <c r="J23" s="23"/>
      <c r="K23" s="24"/>
      <c r="L23" s="22"/>
      <c r="M23" s="23"/>
      <c r="N23" s="24"/>
      <c r="S23" s="16"/>
    </row>
    <row r="24" spans="1:19" s="3" customFormat="1" ht="15" customHeight="1">
      <c r="A24" s="62">
        <f t="shared" si="0"/>
        <v>2000</v>
      </c>
      <c r="B24" s="63" t="s">
        <v>38</v>
      </c>
      <c r="C24" s="22"/>
      <c r="D24" s="23"/>
      <c r="E24" s="24"/>
      <c r="F24" s="22"/>
      <c r="G24" s="23"/>
      <c r="H24" s="24"/>
      <c r="I24" s="22"/>
      <c r="J24" s="23"/>
      <c r="K24" s="24"/>
      <c r="L24" s="22"/>
      <c r="M24" s="23"/>
      <c r="N24" s="24"/>
      <c r="S24" s="16"/>
    </row>
    <row r="25" spans="1:19" s="3" customFormat="1" ht="15" customHeight="1">
      <c r="A25" s="62">
        <f t="shared" si="0"/>
        <v>1999</v>
      </c>
      <c r="B25" s="63" t="s">
        <v>39</v>
      </c>
      <c r="C25" s="22"/>
      <c r="D25" s="23"/>
      <c r="E25" s="24"/>
      <c r="F25" s="22"/>
      <c r="G25" s="23"/>
      <c r="H25" s="24"/>
      <c r="I25" s="22"/>
      <c r="J25" s="23"/>
      <c r="K25" s="24"/>
      <c r="L25" s="22"/>
      <c r="M25" s="23"/>
      <c r="N25" s="24"/>
      <c r="S25" s="16"/>
    </row>
    <row r="26" spans="1:19" s="3" customFormat="1" ht="15" customHeight="1">
      <c r="A26" s="62">
        <f t="shared" si="0"/>
        <v>1998</v>
      </c>
      <c r="B26" s="63" t="s">
        <v>40</v>
      </c>
      <c r="C26" s="22"/>
      <c r="D26" s="23"/>
      <c r="E26" s="24"/>
      <c r="F26" s="22"/>
      <c r="G26" s="23"/>
      <c r="H26" s="24"/>
      <c r="I26" s="22"/>
      <c r="J26" s="23"/>
      <c r="K26" s="24"/>
      <c r="L26" s="22"/>
      <c r="M26" s="23"/>
      <c r="N26" s="24"/>
      <c r="S26" s="16"/>
    </row>
    <row r="27" spans="1:19" s="3" customFormat="1" ht="15" customHeight="1" thickBot="1">
      <c r="A27" s="64" t="s">
        <v>41</v>
      </c>
      <c r="B27" s="63" t="s">
        <v>42</v>
      </c>
      <c r="C27" s="25"/>
      <c r="D27" s="26"/>
      <c r="E27" s="27"/>
      <c r="F27" s="28"/>
      <c r="G27" s="29"/>
      <c r="H27" s="30"/>
      <c r="I27" s="28"/>
      <c r="J27" s="29"/>
      <c r="K27" s="30"/>
      <c r="L27" s="28"/>
      <c r="M27" s="29"/>
      <c r="N27" s="30"/>
      <c r="S27" s="16"/>
    </row>
    <row r="28" spans="1:19" s="3" customFormat="1" ht="15" customHeight="1" thickBot="1">
      <c r="A28" s="65"/>
      <c r="B28" s="66" t="s">
        <v>43</v>
      </c>
      <c r="C28" s="67">
        <f>IF(SUM(C12:C27)&gt;0,SUM(C12:C27),"na")</f>
        <v>2207.900648272461</v>
      </c>
      <c r="D28" s="68">
        <f>IF(SUM(D12:D27)&gt;0,SUMPRODUCT(C12:C27,D12:D27)/C28,"na")</f>
        <v>21.515268424706626</v>
      </c>
      <c r="E28" s="69">
        <f>IF(SUM(E12:E27)&gt;0,SUMPRODUCT(C12:C27,E12:E27)/C28,"na")</f>
        <v>0.08937313377501636</v>
      </c>
      <c r="F28" s="67" t="str">
        <f>IF(SUM(F12:F27)&gt;0,SUM(F12:F27),"na")</f>
        <v>na</v>
      </c>
      <c r="G28" s="68" t="str">
        <f>IF(SUM(G12:G27)&gt;0,SUMPRODUCT(F12:F27,G12:G27)/F28,"na")</f>
        <v>na</v>
      </c>
      <c r="H28" s="69" t="str">
        <f>IF(SUM(H12:H27)&gt;0,SUMPRODUCT(F12:F27,H12:H27)/F28,"na")</f>
        <v>na</v>
      </c>
      <c r="I28" s="67" t="str">
        <f>IF(SUM(I12:I27)&gt;0,SUM(I12:I27),"na")</f>
        <v>na</v>
      </c>
      <c r="J28" s="68" t="str">
        <f>IF(SUM(J12:J27)&gt;0,SUMPRODUCT(I12:I27,J12:J27)/I28,"na")</f>
        <v>na</v>
      </c>
      <c r="K28" s="69" t="str">
        <f>IF(SUM(K12:K27)&gt;0,SUMPRODUCT(I12:I27,K12:K27)/I28,"na")</f>
        <v>na</v>
      </c>
      <c r="L28" s="67" t="str">
        <f>IF(SUM(L12:L27)&gt;0,SUM(L12:L27),"na")</f>
        <v>na</v>
      </c>
      <c r="M28" s="68" t="str">
        <f>IF(SUM(M12:M27)&gt;0,SUMPRODUCT(L12:L27,M12:M27)/L28,"na")</f>
        <v>na</v>
      </c>
      <c r="N28" s="69" t="str">
        <f>IF(SUM(N12:N27)&gt;0,SUMPRODUCT(L12:L27,N12:N27)/L28,"na")</f>
        <v>na</v>
      </c>
      <c r="S28" s="16"/>
    </row>
    <row r="29" spans="1:19" s="3" customFormat="1" ht="15" customHeight="1" thickBot="1">
      <c r="A29" s="70"/>
      <c r="B29" s="71"/>
      <c r="C29" s="72"/>
      <c r="D29" s="73"/>
      <c r="E29" s="74"/>
      <c r="F29" s="72"/>
      <c r="G29" s="73"/>
      <c r="H29" s="74"/>
      <c r="I29" s="72"/>
      <c r="J29" s="73"/>
      <c r="K29" s="74"/>
      <c r="L29" s="72"/>
      <c r="M29" s="73"/>
      <c r="N29" s="74"/>
      <c r="S29" s="16"/>
    </row>
    <row r="30" spans="1:19" s="3" customFormat="1" ht="15" customHeight="1">
      <c r="A30" s="75" t="s">
        <v>11</v>
      </c>
      <c r="B30" s="71"/>
      <c r="C30" s="76"/>
      <c r="D30" s="123"/>
      <c r="E30" s="77" t="s">
        <v>44</v>
      </c>
      <c r="F30" s="76"/>
      <c r="G30" s="123"/>
      <c r="H30" s="77"/>
      <c r="I30" s="76"/>
      <c r="J30" s="123"/>
      <c r="K30" s="77" t="s">
        <v>44</v>
      </c>
      <c r="L30" s="76"/>
      <c r="M30" s="123"/>
      <c r="N30" s="77" t="s">
        <v>44</v>
      </c>
      <c r="S30" s="16"/>
    </row>
    <row r="31" spans="1:19" s="3" customFormat="1" ht="15" customHeight="1">
      <c r="A31" s="75" t="s">
        <v>45</v>
      </c>
      <c r="B31" s="78"/>
      <c r="C31" s="76"/>
      <c r="D31" s="124"/>
      <c r="E31" s="77" t="s">
        <v>44</v>
      </c>
      <c r="F31" s="76"/>
      <c r="G31" s="124"/>
      <c r="H31" s="77" t="s">
        <v>44</v>
      </c>
      <c r="I31" s="76"/>
      <c r="J31" s="124"/>
      <c r="K31" s="77" t="s">
        <v>44</v>
      </c>
      <c r="L31" s="76"/>
      <c r="M31" s="124"/>
      <c r="N31" s="77" t="s">
        <v>44</v>
      </c>
      <c r="S31" s="16"/>
    </row>
    <row r="32" spans="1:19" s="3" customFormat="1" ht="15" customHeight="1">
      <c r="A32" s="75" t="s">
        <v>46</v>
      </c>
      <c r="B32" s="78"/>
      <c r="C32" s="76"/>
      <c r="D32" s="124"/>
      <c r="E32" s="77" t="s">
        <v>44</v>
      </c>
      <c r="F32" s="76"/>
      <c r="G32" s="124"/>
      <c r="H32" s="77" t="s">
        <v>44</v>
      </c>
      <c r="I32" s="76"/>
      <c r="J32" s="124"/>
      <c r="K32" s="77" t="s">
        <v>44</v>
      </c>
      <c r="L32" s="76"/>
      <c r="M32" s="124"/>
      <c r="N32" s="77" t="s">
        <v>44</v>
      </c>
      <c r="S32" s="16"/>
    </row>
    <row r="33" spans="1:19" s="5" customFormat="1" ht="15" customHeight="1">
      <c r="A33" s="79" t="s">
        <v>47</v>
      </c>
      <c r="B33" s="80"/>
      <c r="C33" s="81"/>
      <c r="D33" s="125">
        <v>197</v>
      </c>
      <c r="E33" s="77" t="s">
        <v>44</v>
      </c>
      <c r="F33" s="82"/>
      <c r="G33" s="125"/>
      <c r="H33" s="77" t="s">
        <v>44</v>
      </c>
      <c r="I33" s="82"/>
      <c r="J33" s="125"/>
      <c r="K33" s="77" t="s">
        <v>44</v>
      </c>
      <c r="L33" s="82"/>
      <c r="M33" s="125">
        <v>0</v>
      </c>
      <c r="N33" s="77" t="s">
        <v>44</v>
      </c>
      <c r="S33" s="83"/>
    </row>
    <row r="34" spans="1:19" s="3" customFormat="1" ht="15" customHeight="1" thickBot="1">
      <c r="A34" s="79" t="s">
        <v>48</v>
      </c>
      <c r="B34" s="84"/>
      <c r="C34" s="85"/>
      <c r="D34" s="31"/>
      <c r="E34" s="77" t="s">
        <v>44</v>
      </c>
      <c r="F34" s="85"/>
      <c r="G34" s="31"/>
      <c r="H34" s="77" t="s">
        <v>44</v>
      </c>
      <c r="I34" s="85"/>
      <c r="J34" s="31"/>
      <c r="K34" s="77" t="s">
        <v>44</v>
      </c>
      <c r="L34" s="85"/>
      <c r="M34" s="31">
        <v>0</v>
      </c>
      <c r="N34" s="77" t="s">
        <v>44</v>
      </c>
      <c r="S34" s="16"/>
    </row>
    <row r="35" spans="1:19" s="3" customFormat="1" ht="15" customHeight="1">
      <c r="A35" s="79" t="s">
        <v>49</v>
      </c>
      <c r="B35" s="84"/>
      <c r="C35" s="85"/>
      <c r="D35" s="108">
        <f>+SUM(D30:D33)</f>
        <v>197</v>
      </c>
      <c r="E35" s="77" t="s">
        <v>44</v>
      </c>
      <c r="F35" s="85"/>
      <c r="G35" s="108">
        <f>+SUM(G30:G33)</f>
        <v>0</v>
      </c>
      <c r="H35" s="77" t="s">
        <v>44</v>
      </c>
      <c r="I35" s="85"/>
      <c r="J35" s="108">
        <f>+SUM(J30:J33)</f>
        <v>0</v>
      </c>
      <c r="K35" s="77" t="s">
        <v>44</v>
      </c>
      <c r="L35" s="85"/>
      <c r="M35" s="108">
        <f>+SUM(M30:M33)</f>
        <v>0</v>
      </c>
      <c r="N35" s="77" t="s">
        <v>44</v>
      </c>
      <c r="S35" s="16"/>
    </row>
    <row r="36" spans="1:19" s="3" customFormat="1" ht="15" customHeight="1">
      <c r="A36" s="42"/>
      <c r="B36" s="84"/>
      <c r="C36" s="85" t="s">
        <v>50</v>
      </c>
      <c r="D36" s="86">
        <f>IF(SUM(E12:E27)&gt;0,(C28*E28),"na")</f>
        <v>197.327</v>
      </c>
      <c r="E36" s="77" t="s">
        <v>44</v>
      </c>
      <c r="F36" s="85" t="s">
        <v>50</v>
      </c>
      <c r="G36" s="86" t="str">
        <f>IF(SUM(H12:H27)&gt;0,(F28*H28),"na")</f>
        <v>na</v>
      </c>
      <c r="H36" s="77" t="s">
        <v>44</v>
      </c>
      <c r="I36" s="85" t="s">
        <v>50</v>
      </c>
      <c r="J36" s="86" t="str">
        <f>IF(SUM(K12:K27)&gt;0,(I28*K28),"na")</f>
        <v>na</v>
      </c>
      <c r="K36" s="77" t="s">
        <v>44</v>
      </c>
      <c r="L36" s="85" t="s">
        <v>50</v>
      </c>
      <c r="M36" s="86" t="str">
        <f>IF(SUM(N12:N27)&gt;0,(L28*N28),"na")</f>
        <v>na</v>
      </c>
      <c r="N36" s="77" t="s">
        <v>44</v>
      </c>
      <c r="S36" s="16"/>
    </row>
    <row r="37" spans="1:19" s="3" customFormat="1" ht="15" customHeight="1" thickBot="1">
      <c r="A37" s="42"/>
      <c r="B37" s="84"/>
      <c r="C37" s="85" t="s">
        <v>50</v>
      </c>
      <c r="D37" s="87">
        <f>IF(SUM(E12:E27)&gt;0,D34/D36,"na")</f>
        <v>0</v>
      </c>
      <c r="E37" s="88" t="s">
        <v>51</v>
      </c>
      <c r="F37" s="85" t="s">
        <v>50</v>
      </c>
      <c r="G37" s="87" t="str">
        <f>IF(SUM(H12:H27)&gt;0,G34/G36,"na")</f>
        <v>na</v>
      </c>
      <c r="H37" s="88" t="s">
        <v>51</v>
      </c>
      <c r="I37" s="85" t="s">
        <v>50</v>
      </c>
      <c r="J37" s="87" t="str">
        <f>IF(SUM(K12:K27)&gt;0,J34/J36,"na")</f>
        <v>na</v>
      </c>
      <c r="K37" s="88" t="s">
        <v>51</v>
      </c>
      <c r="L37" s="85" t="s">
        <v>50</v>
      </c>
      <c r="M37" s="87" t="str">
        <f>IF(SUM(N12:N27)&gt;0,M34/M36,"na")</f>
        <v>na</v>
      </c>
      <c r="N37" s="88" t="s">
        <v>51</v>
      </c>
      <c r="S37" s="16"/>
    </row>
    <row r="38" spans="1:19" s="107" customFormat="1" ht="15" customHeight="1" thickBot="1">
      <c r="A38" s="42"/>
      <c r="B38" s="84"/>
      <c r="C38" s="89"/>
      <c r="D38" s="18"/>
      <c r="E38" s="88"/>
      <c r="F38" s="89"/>
      <c r="G38" s="18"/>
      <c r="H38" s="88"/>
      <c r="I38" s="89"/>
      <c r="J38" s="18"/>
      <c r="K38" s="88"/>
      <c r="L38" s="89"/>
      <c r="M38" s="18"/>
      <c r="N38" s="88"/>
      <c r="S38" s="16"/>
    </row>
    <row r="39" spans="1:19" s="107" customFormat="1" ht="15" customHeight="1">
      <c r="A39" s="90" t="s">
        <v>52</v>
      </c>
      <c r="B39" s="91"/>
      <c r="C39" s="85"/>
      <c r="D39" s="32">
        <v>5</v>
      </c>
      <c r="E39" s="88"/>
      <c r="F39" s="85"/>
      <c r="G39" s="154"/>
      <c r="H39" s="88"/>
      <c r="I39" s="85"/>
      <c r="J39" s="154"/>
      <c r="K39" s="88"/>
      <c r="L39" s="85"/>
      <c r="M39" s="154"/>
      <c r="N39" s="88"/>
      <c r="S39" s="16"/>
    </row>
    <row r="40" spans="1:19" s="107" customFormat="1" ht="15" customHeight="1">
      <c r="A40" s="92" t="s">
        <v>53</v>
      </c>
      <c r="B40" s="91"/>
      <c r="C40" s="85"/>
      <c r="D40" s="33">
        <v>400</v>
      </c>
      <c r="E40" s="88"/>
      <c r="F40" s="85"/>
      <c r="G40" s="155"/>
      <c r="H40" s="88"/>
      <c r="I40" s="85"/>
      <c r="J40" s="155"/>
      <c r="K40" s="88"/>
      <c r="L40" s="85"/>
      <c r="M40" s="155"/>
      <c r="N40" s="88"/>
      <c r="S40" s="16"/>
    </row>
    <row r="41" spans="1:19" s="107" customFormat="1" ht="15" customHeight="1" thickBot="1">
      <c r="A41" s="92" t="s">
        <v>54</v>
      </c>
      <c r="B41" s="91"/>
      <c r="C41" s="85"/>
      <c r="D41" s="34">
        <v>70</v>
      </c>
      <c r="E41" s="88"/>
      <c r="F41" s="85"/>
      <c r="G41" s="156"/>
      <c r="H41" s="88"/>
      <c r="I41" s="85"/>
      <c r="J41" s="156"/>
      <c r="K41" s="88"/>
      <c r="L41" s="85"/>
      <c r="M41" s="156"/>
      <c r="N41" s="88"/>
      <c r="S41" s="16"/>
    </row>
    <row r="42" spans="1:19" s="3" customFormat="1" ht="15" customHeight="1" thickBot="1">
      <c r="A42" s="42"/>
      <c r="B42" s="36"/>
      <c r="C42" s="93"/>
      <c r="D42" s="94"/>
      <c r="E42" s="95"/>
      <c r="F42" s="93"/>
      <c r="G42" s="94"/>
      <c r="H42" s="95"/>
      <c r="I42" s="93"/>
      <c r="J42" s="94"/>
      <c r="K42" s="95"/>
      <c r="L42" s="93"/>
      <c r="M42" s="94"/>
      <c r="N42" s="95"/>
      <c r="S42" s="16"/>
    </row>
    <row r="43" spans="1:19" s="3" customFormat="1" ht="15" customHeight="1">
      <c r="A43" s="96"/>
      <c r="B43" s="97"/>
      <c r="C43" s="97"/>
      <c r="D43" s="97"/>
      <c r="E43" s="97"/>
      <c r="F43" s="98"/>
      <c r="G43" s="98"/>
      <c r="H43" s="98"/>
      <c r="I43" s="98"/>
      <c r="J43" s="98"/>
      <c r="K43" s="98"/>
      <c r="L43" s="98"/>
      <c r="M43" s="98"/>
      <c r="N43" s="98"/>
      <c r="O43" s="15"/>
      <c r="P43" s="15"/>
      <c r="Q43" s="15"/>
      <c r="R43" s="16"/>
      <c r="S43" s="16"/>
    </row>
    <row r="44" spans="1:19" s="3" customFormat="1" ht="15" customHeight="1" thickBot="1">
      <c r="A44" s="103" t="s">
        <v>163</v>
      </c>
      <c r="B44" s="10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S44" s="16"/>
    </row>
    <row r="45" spans="1:19" s="3" customFormat="1" ht="15" customHeight="1">
      <c r="A45" s="103" t="s">
        <v>164</v>
      </c>
      <c r="B45" s="100"/>
      <c r="C45" s="15"/>
      <c r="D45" s="136"/>
      <c r="E45" s="15"/>
      <c r="F45" s="15"/>
      <c r="G45" s="139"/>
      <c r="H45" s="15"/>
      <c r="I45" s="15"/>
      <c r="J45" s="139"/>
      <c r="K45" s="15"/>
      <c r="L45" s="15"/>
      <c r="M45" s="139"/>
      <c r="N45" s="15"/>
      <c r="O45" s="15"/>
      <c r="P45" s="15"/>
      <c r="Q45" s="15"/>
      <c r="R45" s="16"/>
      <c r="S45" s="16"/>
    </row>
    <row r="46" spans="1:19" s="3" customFormat="1" ht="15" customHeight="1">
      <c r="A46" s="103" t="s">
        <v>166</v>
      </c>
      <c r="B46" s="100"/>
      <c r="C46" s="15"/>
      <c r="D46" s="137"/>
      <c r="E46" s="15"/>
      <c r="F46" s="15"/>
      <c r="G46" s="137"/>
      <c r="H46" s="15"/>
      <c r="I46" s="15"/>
      <c r="J46" s="137"/>
      <c r="K46" s="15"/>
      <c r="L46" s="15"/>
      <c r="M46" s="137"/>
      <c r="N46" s="15"/>
      <c r="O46" s="15"/>
      <c r="P46" s="15"/>
      <c r="Q46" s="15"/>
      <c r="R46" s="16"/>
      <c r="S46" s="16"/>
    </row>
    <row r="47" spans="1:19" s="3" customFormat="1" ht="15" customHeight="1" thickBot="1">
      <c r="A47" s="103" t="s">
        <v>165</v>
      </c>
      <c r="B47" s="100"/>
      <c r="C47" s="15"/>
      <c r="D47" s="138"/>
      <c r="E47" s="15"/>
      <c r="F47" s="15"/>
      <c r="G47" s="138"/>
      <c r="H47" s="15"/>
      <c r="I47" s="15"/>
      <c r="J47" s="138"/>
      <c r="K47" s="15"/>
      <c r="L47" s="15"/>
      <c r="M47" s="138"/>
      <c r="N47" s="15"/>
      <c r="O47" s="15"/>
      <c r="P47" s="15"/>
      <c r="Q47" s="15"/>
      <c r="R47" s="16"/>
      <c r="S47" s="16"/>
    </row>
    <row r="48" spans="1:19" ht="15" customHeight="1">
      <c r="A48" s="99"/>
      <c r="B48" s="10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5" customHeight="1">
      <c r="A49" s="99"/>
      <c r="B49" s="10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5" customHeight="1">
      <c r="A50" s="99"/>
      <c r="B50" s="10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5" customHeight="1">
      <c r="A51" s="99"/>
      <c r="B51" s="10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99"/>
      <c r="B52" s="10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99"/>
      <c r="B53" s="10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99"/>
      <c r="B54" s="10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99"/>
      <c r="B55" s="10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99"/>
      <c r="B56" s="100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99"/>
      <c r="B57" s="100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99"/>
      <c r="B58" s="10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99"/>
      <c r="B59" s="10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99"/>
      <c r="B60" s="100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99"/>
      <c r="B61" s="10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99"/>
      <c r="B62" s="10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99"/>
      <c r="B63" s="10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8">
      <c r="A64" s="101"/>
      <c r="B64" s="101"/>
      <c r="C64" s="101"/>
      <c r="D64" s="101"/>
      <c r="E64" s="101"/>
      <c r="F64" s="10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8">
      <c r="A65" s="101"/>
      <c r="B65" s="101"/>
      <c r="C65" s="101"/>
      <c r="D65" s="101"/>
      <c r="E65" s="101"/>
      <c r="F65" s="10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99"/>
      <c r="B66" s="10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99"/>
      <c r="B67" s="10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99"/>
      <c r="B68" s="10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2.75">
      <c r="A69" s="99"/>
      <c r="B69" s="10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2.75">
      <c r="A70" s="99"/>
      <c r="B70" s="10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12.75">
      <c r="A71" s="99"/>
      <c r="B71" s="10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2.75">
      <c r="A72" s="99"/>
      <c r="B72" s="10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12.75">
      <c r="A73" s="99"/>
      <c r="B73" s="10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2.75">
      <c r="A74" s="99"/>
      <c r="B74" s="10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12.75">
      <c r="A75" s="103"/>
      <c r="B75" s="10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2.75">
      <c r="A76" s="99"/>
      <c r="B76" s="10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18">
      <c r="A77" s="101"/>
      <c r="B77" s="101"/>
      <c r="C77" s="101"/>
      <c r="D77" s="101"/>
      <c r="E77" s="101"/>
      <c r="F77" s="102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12.75">
      <c r="A78" s="99"/>
      <c r="B78" s="10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12.75">
      <c r="A79" s="99"/>
      <c r="B79" s="100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ht="12.75">
      <c r="A80" s="99"/>
      <c r="B80" s="100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ht="12.75">
      <c r="A81" s="99"/>
      <c r="B81" s="100"/>
      <c r="C81" s="15"/>
      <c r="D81" s="15"/>
      <c r="E81" s="104"/>
      <c r="F81" s="10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ht="12.75">
      <c r="A82" s="99"/>
      <c r="B82" s="100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 ht="12.75">
      <c r="A83" s="99"/>
      <c r="B83" s="100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ht="12.75">
      <c r="A84" s="99"/>
      <c r="B84" s="100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12.75">
      <c r="A85" s="99"/>
      <c r="B85" s="100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ht="12.75">
      <c r="A86" s="99"/>
      <c r="B86" s="100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ht="12.75">
      <c r="A87" s="99"/>
      <c r="B87" s="100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04"/>
      <c r="Q87" s="15"/>
      <c r="R87" s="15"/>
      <c r="S87" s="15"/>
    </row>
    <row r="88" spans="1:19" ht="12.75">
      <c r="A88" s="99"/>
      <c r="B88" s="100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 ht="12.75">
      <c r="A89" s="99"/>
      <c r="B89" s="100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 ht="12.75">
      <c r="A90" s="99"/>
      <c r="B90" s="100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 ht="12.75">
      <c r="A91" s="99"/>
      <c r="B91" s="100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 ht="12.75">
      <c r="A92" s="99"/>
      <c r="B92" s="100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 ht="12.75">
      <c r="A93" s="99"/>
      <c r="B93" s="100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ht="12.75">
      <c r="A94" s="99"/>
      <c r="B94" s="100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ht="12.75">
      <c r="A95" s="99"/>
      <c r="B95" s="100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 ht="12.75">
      <c r="A96" s="99"/>
      <c r="B96" s="100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ht="12.75">
      <c r="A97" s="99"/>
      <c r="B97" s="100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ht="12.75">
      <c r="A98" s="99"/>
      <c r="B98" s="100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</sheetData>
  <sheetProtection/>
  <dataValidations count="4">
    <dataValidation type="decimal" allowBlank="1" showInputMessage="1" showErrorMessage="1" errorTitle="D'oh" error="Weight is outside allowed ranges; Please check" sqref="N12:N20 H12:H20 K12:K20 E12:E20">
      <formula1>0.04</formula1>
      <formula2>1.4</formula2>
    </dataValidation>
    <dataValidation type="decimal" allowBlank="1" showInputMessage="1" showErrorMessage="1" errorTitle="D'oh" error="Length is ouside allowed range, please check&#10;" sqref="M12:M20 G12:G20 J12:J20 D12:D20">
      <formula1>18</formula1>
      <formula2>52</formula2>
    </dataValidation>
    <dataValidation type="decimal" allowBlank="1" showInputMessage="1" showErrorMessage="1" errorTitle="D'oh" error="Weight is outside allowed ranges; Please check" sqref="H21:H27 K21:K27 N21:N27 E21:E27">
      <formula1>0.0001</formula1>
      <formula2>300</formula2>
    </dataValidation>
    <dataValidation type="decimal" allowBlank="1" showInputMessage="1" showErrorMessage="1" errorTitle="D'oh" error="Length is ouside allowed range, please check&#10;" sqref="G21:G27 J21:J27 M21:M27 D21:D27">
      <formula1>1</formula1>
      <formula2>1000</formula2>
    </dataValidation>
  </dataValidations>
  <printOptions/>
  <pageMargins left="0.5905511811023623" right="0.5905511811023623" top="0.6692913385826772" bottom="0.5905511811023623" header="0.5118110236220472" footer="0.5118110236220472"/>
  <pageSetup fitToHeight="1" fitToWidth="1" orientation="landscape" paperSize="9" scale="74" r:id="rId1"/>
  <headerFooter alignWithMargins="0">
    <oddFooter>&amp;C&amp;9&amp;D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zoomScale="75" zoomScaleNormal="75" zoomScalePageLayoutView="0" workbookViewId="0" topLeftCell="A1">
      <selection activeCell="J4" sqref="J4"/>
    </sheetView>
  </sheetViews>
  <sheetFormatPr defaultColWidth="11.375" defaultRowHeight="12.75"/>
  <cols>
    <col min="1" max="1" width="22.625" style="2" customWidth="1"/>
    <col min="2" max="2" width="16.00390625" style="1" customWidth="1"/>
    <col min="3" max="3" width="9.375" style="0" customWidth="1"/>
    <col min="4" max="8" width="8.125" style="0" customWidth="1"/>
    <col min="9" max="9" width="9.375" style="0" customWidth="1"/>
    <col min="10" max="10" width="9.25390625" style="0" customWidth="1"/>
    <col min="11" max="11" width="8.125" style="0" customWidth="1"/>
    <col min="12" max="12" width="9.875" style="0" customWidth="1"/>
    <col min="13" max="13" width="9.25390625" style="0" customWidth="1"/>
    <col min="14" max="14" width="8.125" style="0" customWidth="1"/>
    <col min="15" max="15" width="9.375" style="0" customWidth="1"/>
    <col min="16" max="16" width="9.25390625" style="0" customWidth="1"/>
    <col min="17" max="17" width="8.125" style="0" customWidth="1"/>
  </cols>
  <sheetData>
    <row r="1" spans="1:19" s="3" customFormat="1" ht="15" customHeight="1">
      <c r="A1" s="35" t="s">
        <v>12</v>
      </c>
      <c r="B1" s="36"/>
      <c r="C1" s="16"/>
      <c r="D1" s="16"/>
      <c r="E1" s="16"/>
      <c r="F1" s="16"/>
      <c r="G1" s="16"/>
      <c r="H1" s="37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s="3" customFormat="1" ht="15" customHeight="1">
      <c r="A2" s="38"/>
      <c r="B2" s="36"/>
      <c r="C2" s="16"/>
      <c r="D2" s="16"/>
      <c r="E2" s="16"/>
      <c r="F2" s="16"/>
      <c r="G2" s="16"/>
      <c r="H2" s="39"/>
      <c r="I2" s="16"/>
      <c r="J2" s="16"/>
      <c r="K2" s="16"/>
      <c r="L2" s="16"/>
      <c r="M2" s="126" t="s">
        <v>160</v>
      </c>
      <c r="N2" s="126"/>
      <c r="O2" s="126"/>
      <c r="P2" s="126"/>
      <c r="Q2" s="16"/>
      <c r="R2" s="16"/>
      <c r="S2" s="16"/>
    </row>
    <row r="3" spans="1:19" s="3" customFormat="1" ht="15" customHeight="1" thickBot="1">
      <c r="A3" s="38"/>
      <c r="B3" s="36"/>
      <c r="C3" s="16"/>
      <c r="D3" s="16"/>
      <c r="E3" s="16"/>
      <c r="F3" s="16"/>
      <c r="G3" s="16"/>
      <c r="H3" s="40"/>
      <c r="I3" s="16"/>
      <c r="J3" s="16"/>
      <c r="K3" s="16"/>
      <c r="L3" s="16"/>
      <c r="M3" s="127" t="s">
        <v>169</v>
      </c>
      <c r="N3" s="127"/>
      <c r="O3" s="127"/>
      <c r="P3" s="127"/>
      <c r="Q3" s="127"/>
      <c r="R3" s="127"/>
      <c r="S3" s="16"/>
    </row>
    <row r="4" spans="1:19" s="3" customFormat="1" ht="15" customHeight="1">
      <c r="A4" s="42"/>
      <c r="B4" s="17" t="s">
        <v>13</v>
      </c>
      <c r="C4" s="120" t="str">
        <f>+'START HERE'!F7</f>
        <v>UK(Scotland)</v>
      </c>
      <c r="D4" s="130"/>
      <c r="E4" s="131"/>
      <c r="F4" s="16"/>
      <c r="G4" s="105"/>
      <c r="H4" s="17" t="s">
        <v>14</v>
      </c>
      <c r="I4" s="122" t="s">
        <v>180</v>
      </c>
      <c r="J4" s="128"/>
      <c r="K4" s="129"/>
      <c r="L4" s="16"/>
      <c r="M4" s="3" t="s">
        <v>161</v>
      </c>
      <c r="Q4" s="41"/>
      <c r="R4" s="16"/>
      <c r="S4" s="16"/>
    </row>
    <row r="5" spans="1:19" s="3" customFormat="1" ht="15" customHeight="1">
      <c r="A5" s="42"/>
      <c r="B5" s="17" t="s">
        <v>15</v>
      </c>
      <c r="C5" s="120" t="str">
        <f>+'START HERE'!F6</f>
        <v>Astacus astacus</v>
      </c>
      <c r="D5" s="132"/>
      <c r="E5" s="133"/>
      <c r="F5" s="106"/>
      <c r="G5" s="106"/>
      <c r="H5" s="17" t="s">
        <v>3</v>
      </c>
      <c r="I5" s="122" t="s">
        <v>177</v>
      </c>
      <c r="J5" s="128"/>
      <c r="K5" s="129"/>
      <c r="L5" s="16"/>
      <c r="M5" s="3" t="s">
        <v>162</v>
      </c>
      <c r="Q5" s="41"/>
      <c r="R5" s="16"/>
      <c r="S5" s="16"/>
    </row>
    <row r="6" spans="1:19" s="3" customFormat="1" ht="15" customHeight="1" thickBot="1">
      <c r="A6" s="42"/>
      <c r="B6" s="17" t="s">
        <v>16</v>
      </c>
      <c r="C6" s="121">
        <f>+'START HERE'!F8</f>
        <v>2012</v>
      </c>
      <c r="D6" s="134"/>
      <c r="E6" s="135"/>
      <c r="F6" s="16"/>
      <c r="G6" s="16"/>
      <c r="H6" s="17" t="s">
        <v>4</v>
      </c>
      <c r="I6" s="118" t="str">
        <f>+'START HERE'!F10</f>
        <v>6.2.2013</v>
      </c>
      <c r="J6" s="109"/>
      <c r="K6" s="110"/>
      <c r="L6" s="16"/>
      <c r="M6" s="41"/>
      <c r="N6" s="41"/>
      <c r="O6" s="41"/>
      <c r="P6" s="41"/>
      <c r="Q6" s="41"/>
      <c r="R6" s="16"/>
      <c r="S6" s="16"/>
    </row>
    <row r="7" spans="1:19" s="3" customFormat="1" ht="15" customHeight="1" thickBot="1">
      <c r="A7" s="42"/>
      <c r="B7" s="140" t="s">
        <v>170</v>
      </c>
      <c r="C7" s="141">
        <v>25</v>
      </c>
      <c r="D7" s="16"/>
      <c r="E7" s="16"/>
      <c r="F7" s="141">
        <v>50</v>
      </c>
      <c r="G7" s="16"/>
      <c r="H7" s="16"/>
      <c r="I7" s="141"/>
      <c r="J7" s="16"/>
      <c r="K7" s="16"/>
      <c r="L7" s="141">
        <v>100</v>
      </c>
      <c r="M7" s="16"/>
      <c r="N7" s="16"/>
      <c r="O7" s="16" t="s">
        <v>171</v>
      </c>
      <c r="P7" s="141" t="s">
        <v>173</v>
      </c>
      <c r="Q7" s="16"/>
      <c r="R7" s="16"/>
      <c r="S7" s="16"/>
    </row>
    <row r="8" spans="1:19" s="4" customFormat="1" ht="15" customHeight="1" thickBot="1">
      <c r="A8" s="43"/>
      <c r="B8" s="44"/>
      <c r="C8" s="117" t="s">
        <v>17</v>
      </c>
      <c r="D8" s="45"/>
      <c r="E8" s="46"/>
      <c r="F8" s="117" t="s">
        <v>18</v>
      </c>
      <c r="G8" s="45"/>
      <c r="H8" s="46"/>
      <c r="I8" s="117" t="s">
        <v>19</v>
      </c>
      <c r="J8" s="45"/>
      <c r="K8" s="46"/>
      <c r="L8" s="117" t="s">
        <v>20</v>
      </c>
      <c r="M8" s="45"/>
      <c r="N8" s="46"/>
      <c r="S8" s="47"/>
    </row>
    <row r="9" spans="1:19" s="3" customFormat="1" ht="15" customHeight="1" thickBot="1">
      <c r="A9" s="48"/>
      <c r="B9" s="48"/>
      <c r="C9" s="49" t="s">
        <v>21</v>
      </c>
      <c r="D9" s="50" t="s">
        <v>22</v>
      </c>
      <c r="E9" s="51" t="s">
        <v>22</v>
      </c>
      <c r="F9" s="49" t="s">
        <v>21</v>
      </c>
      <c r="G9" s="52" t="s">
        <v>22</v>
      </c>
      <c r="H9" s="51" t="s">
        <v>22</v>
      </c>
      <c r="I9" s="49" t="s">
        <v>21</v>
      </c>
      <c r="J9" s="52" t="s">
        <v>22</v>
      </c>
      <c r="K9" s="51" t="s">
        <v>22</v>
      </c>
      <c r="L9" s="49" t="s">
        <v>21</v>
      </c>
      <c r="M9" s="52" t="s">
        <v>22</v>
      </c>
      <c r="N9" s="51" t="s">
        <v>22</v>
      </c>
      <c r="S9" s="16"/>
    </row>
    <row r="10" spans="1:19" s="3" customFormat="1" ht="15" customHeight="1">
      <c r="A10" s="53" t="s">
        <v>23</v>
      </c>
      <c r="B10" s="54"/>
      <c r="C10" s="55" t="s">
        <v>24</v>
      </c>
      <c r="D10" s="56" t="s">
        <v>5</v>
      </c>
      <c r="E10" s="57" t="s">
        <v>25</v>
      </c>
      <c r="F10" s="55" t="s">
        <v>24</v>
      </c>
      <c r="G10" s="56" t="s">
        <v>5</v>
      </c>
      <c r="H10" s="57" t="s">
        <v>25</v>
      </c>
      <c r="I10" s="55" t="s">
        <v>24</v>
      </c>
      <c r="J10" s="56" t="s">
        <v>5</v>
      </c>
      <c r="K10" s="57" t="s">
        <v>25</v>
      </c>
      <c r="L10" s="55" t="s">
        <v>24</v>
      </c>
      <c r="M10" s="56" t="s">
        <v>5</v>
      </c>
      <c r="N10" s="57" t="s">
        <v>25</v>
      </c>
      <c r="R10" s="4"/>
      <c r="S10" s="16"/>
    </row>
    <row r="11" spans="1:19" s="3" customFormat="1" ht="15" customHeight="1" thickBot="1">
      <c r="A11" s="58" t="s">
        <v>26</v>
      </c>
      <c r="B11" s="59" t="s">
        <v>27</v>
      </c>
      <c r="C11" s="60" t="s">
        <v>28</v>
      </c>
      <c r="D11" s="61" t="s">
        <v>6</v>
      </c>
      <c r="E11" s="59" t="s">
        <v>29</v>
      </c>
      <c r="F11" s="60" t="s">
        <v>28</v>
      </c>
      <c r="G11" s="61" t="s">
        <v>6</v>
      </c>
      <c r="H11" s="59" t="s">
        <v>29</v>
      </c>
      <c r="I11" s="60" t="s">
        <v>28</v>
      </c>
      <c r="J11" s="61" t="s">
        <v>6</v>
      </c>
      <c r="K11" s="59" t="s">
        <v>29</v>
      </c>
      <c r="L11" s="60" t="s">
        <v>28</v>
      </c>
      <c r="M11" s="61" t="s">
        <v>6</v>
      </c>
      <c r="N11" s="59" t="s">
        <v>29</v>
      </c>
      <c r="R11" s="4"/>
      <c r="S11" s="16"/>
    </row>
    <row r="12" spans="1:19" s="3" customFormat="1" ht="15" customHeight="1">
      <c r="A12" s="62">
        <f>C6</f>
        <v>2012</v>
      </c>
      <c r="B12" s="63" t="s">
        <v>30</v>
      </c>
      <c r="C12" s="145">
        <v>631.9599999999999</v>
      </c>
      <c r="D12" s="146">
        <v>11.95</v>
      </c>
      <c r="E12" s="147">
        <v>0.011380467118172036</v>
      </c>
      <c r="F12" s="142"/>
      <c r="G12" s="143"/>
      <c r="H12" s="144"/>
      <c r="I12" s="145"/>
      <c r="J12" s="146"/>
      <c r="K12" s="147"/>
      <c r="L12" s="145">
        <v>337.7635721822102</v>
      </c>
      <c r="M12" s="146">
        <v>11.947817704273914</v>
      </c>
      <c r="N12" s="147">
        <v>0.011378959901600231</v>
      </c>
      <c r="R12" s="4"/>
      <c r="S12" s="16"/>
    </row>
    <row r="13" spans="1:19" s="3" customFormat="1" ht="15" customHeight="1">
      <c r="A13" s="62">
        <f aca="true" t="shared" si="0" ref="A13:A26">A12-1</f>
        <v>2011</v>
      </c>
      <c r="B13" s="63" t="s">
        <v>7</v>
      </c>
      <c r="C13" s="148">
        <v>541.624</v>
      </c>
      <c r="D13" s="149">
        <v>17.89</v>
      </c>
      <c r="E13" s="150">
        <v>0.03766635156492327</v>
      </c>
      <c r="F13" s="148">
        <v>16.579976309077654</v>
      </c>
      <c r="G13" s="149">
        <v>12.97723164325348</v>
      </c>
      <c r="H13" s="150">
        <v>0.012171185130845832</v>
      </c>
      <c r="I13" s="148"/>
      <c r="J13" s="149"/>
      <c r="K13" s="150"/>
      <c r="L13" s="148">
        <v>288.5558704658798</v>
      </c>
      <c r="M13" s="149">
        <v>17.888196189877686</v>
      </c>
      <c r="N13" s="150">
        <v>0.03767279590449238</v>
      </c>
      <c r="S13" s="16"/>
    </row>
    <row r="14" spans="1:19" s="3" customFormat="1" ht="15" customHeight="1">
      <c r="A14" s="62">
        <f t="shared" si="0"/>
        <v>2010</v>
      </c>
      <c r="B14" s="63" t="s">
        <v>8</v>
      </c>
      <c r="C14" s="148">
        <v>568.326</v>
      </c>
      <c r="D14" s="149">
        <v>21.32953489722448</v>
      </c>
      <c r="E14" s="150">
        <v>0.06868944936532906</v>
      </c>
      <c r="F14" s="148">
        <v>21.71728548523731</v>
      </c>
      <c r="G14" s="149">
        <v>20.355185072220372</v>
      </c>
      <c r="H14" s="150">
        <v>0.0543579087713174</v>
      </c>
      <c r="I14" s="148"/>
      <c r="J14" s="149"/>
      <c r="K14" s="150"/>
      <c r="L14" s="148">
        <v>305.0033922359992</v>
      </c>
      <c r="M14" s="149">
        <v>21.238439208043264</v>
      </c>
      <c r="N14" s="150">
        <v>0.06710746879233452</v>
      </c>
      <c r="S14" s="16"/>
    </row>
    <row r="15" spans="1:19" s="3" customFormat="1" ht="15" customHeight="1">
      <c r="A15" s="62">
        <f t="shared" si="0"/>
        <v>2009</v>
      </c>
      <c r="B15" s="63" t="s">
        <v>9</v>
      </c>
      <c r="C15" s="148">
        <v>473.86</v>
      </c>
      <c r="D15" s="149">
        <v>22.42229519267294</v>
      </c>
      <c r="E15" s="150">
        <v>0.08508209175705904</v>
      </c>
      <c r="F15" s="148">
        <v>36.03567218692082</v>
      </c>
      <c r="G15" s="149">
        <v>23.678577689732727</v>
      </c>
      <c r="H15" s="150">
        <v>0.09216787699755964</v>
      </c>
      <c r="I15" s="148"/>
      <c r="J15" s="149"/>
      <c r="K15" s="150"/>
      <c r="L15" s="148">
        <v>244.76455213443404</v>
      </c>
      <c r="M15" s="149">
        <v>22.254607435044907</v>
      </c>
      <c r="N15" s="150">
        <v>0.08216514412223862</v>
      </c>
      <c r="S15" s="16"/>
    </row>
    <row r="16" spans="1:19" s="3" customFormat="1" ht="15" customHeight="1">
      <c r="A16" s="62">
        <f t="shared" si="0"/>
        <v>2008</v>
      </c>
      <c r="B16" s="63" t="s">
        <v>10</v>
      </c>
      <c r="C16" s="148">
        <v>906.88</v>
      </c>
      <c r="D16" s="149">
        <v>25.49637350035286</v>
      </c>
      <c r="E16" s="150">
        <v>0.137331289696542</v>
      </c>
      <c r="F16" s="148">
        <v>158.27052760455422</v>
      </c>
      <c r="G16" s="149">
        <v>26.342367781327784</v>
      </c>
      <c r="H16" s="150">
        <v>0.13309689321855273</v>
      </c>
      <c r="I16" s="148"/>
      <c r="J16" s="149"/>
      <c r="K16" s="150"/>
      <c r="L16" s="148">
        <v>449.53200192763535</v>
      </c>
      <c r="M16" s="149">
        <v>25.287012799013898</v>
      </c>
      <c r="N16" s="150">
        <v>0.13394393375870034</v>
      </c>
      <c r="S16" s="16"/>
    </row>
    <row r="17" spans="1:19" s="3" customFormat="1" ht="15" customHeight="1">
      <c r="A17" s="62">
        <f t="shared" si="0"/>
        <v>2007</v>
      </c>
      <c r="B17" s="63" t="s">
        <v>31</v>
      </c>
      <c r="C17" s="148">
        <v>560.31</v>
      </c>
      <c r="D17" s="149">
        <v>25.233867073584268</v>
      </c>
      <c r="E17" s="150">
        <v>0.13065088968606664</v>
      </c>
      <c r="F17" s="148">
        <v>80.41825935748243</v>
      </c>
      <c r="G17" s="149">
        <v>27.347063933358164</v>
      </c>
      <c r="H17" s="150">
        <v>0.15374612081385527</v>
      </c>
      <c r="I17" s="148"/>
      <c r="J17" s="149"/>
      <c r="K17" s="150"/>
      <c r="L17" s="148">
        <v>277.9661066142473</v>
      </c>
      <c r="M17" s="149">
        <v>24.940170077193354</v>
      </c>
      <c r="N17" s="150">
        <v>0.12577261296039174</v>
      </c>
      <c r="S17" s="16"/>
    </row>
    <row r="18" spans="1:19" s="3" customFormat="1" ht="15" customHeight="1">
      <c r="A18" s="62">
        <f t="shared" si="0"/>
        <v>2006</v>
      </c>
      <c r="B18" s="63" t="s">
        <v>32</v>
      </c>
      <c r="C18" s="148"/>
      <c r="D18" s="149"/>
      <c r="E18" s="150"/>
      <c r="F18" s="148">
        <v>150.23089025463992</v>
      </c>
      <c r="G18" s="149">
        <v>28.64141929662099</v>
      </c>
      <c r="H18" s="150">
        <v>0.17791067295375523</v>
      </c>
      <c r="I18" s="148"/>
      <c r="J18" s="149"/>
      <c r="K18" s="150"/>
      <c r="L18" s="148">
        <v>162.10051477344678</v>
      </c>
      <c r="M18" s="149">
        <v>26.015707839054425</v>
      </c>
      <c r="N18" s="150">
        <v>0.1437508273909272</v>
      </c>
      <c r="S18" s="16"/>
    </row>
    <row r="19" spans="1:19" s="3" customFormat="1" ht="15" customHeight="1">
      <c r="A19" s="62">
        <f t="shared" si="0"/>
        <v>2005</v>
      </c>
      <c r="B19" s="63" t="s">
        <v>33</v>
      </c>
      <c r="C19" s="148"/>
      <c r="D19" s="149"/>
      <c r="E19" s="150"/>
      <c r="F19" s="148">
        <v>143.5912619746527</v>
      </c>
      <c r="G19" s="149">
        <v>29.11750748848506</v>
      </c>
      <c r="H19" s="150">
        <v>0.1844217852473006</v>
      </c>
      <c r="I19" s="148"/>
      <c r="J19" s="149"/>
      <c r="K19" s="150"/>
      <c r="L19" s="148"/>
      <c r="M19" s="149"/>
      <c r="N19" s="150"/>
      <c r="S19" s="16"/>
    </row>
    <row r="20" spans="1:19" s="3" customFormat="1" ht="15" customHeight="1">
      <c r="A20" s="62">
        <f t="shared" si="0"/>
        <v>2004</v>
      </c>
      <c r="B20" s="63" t="s">
        <v>34</v>
      </c>
      <c r="C20" s="148">
        <v>109.08399999999999</v>
      </c>
      <c r="D20" s="149">
        <v>27.309476023380267</v>
      </c>
      <c r="E20" s="150">
        <v>0.16930072237908406</v>
      </c>
      <c r="F20" s="148"/>
      <c r="G20" s="149"/>
      <c r="H20" s="150"/>
      <c r="I20" s="148"/>
      <c r="J20" s="149"/>
      <c r="K20" s="150"/>
      <c r="L20" s="148"/>
      <c r="M20" s="149"/>
      <c r="N20" s="150"/>
      <c r="S20" s="16"/>
    </row>
    <row r="21" spans="1:19" s="3" customFormat="1" ht="15" customHeight="1">
      <c r="A21" s="62">
        <f t="shared" si="0"/>
        <v>2003</v>
      </c>
      <c r="B21" s="63" t="s">
        <v>35</v>
      </c>
      <c r="C21" s="22"/>
      <c r="D21" s="23"/>
      <c r="E21" s="24"/>
      <c r="F21" s="22"/>
      <c r="G21" s="23"/>
      <c r="H21" s="24"/>
      <c r="I21" s="22"/>
      <c r="J21" s="23"/>
      <c r="K21" s="24"/>
      <c r="L21" s="22"/>
      <c r="M21" s="23"/>
      <c r="N21" s="24"/>
      <c r="S21" s="16"/>
    </row>
    <row r="22" spans="1:19" s="3" customFormat="1" ht="15" customHeight="1">
      <c r="A22" s="62">
        <f t="shared" si="0"/>
        <v>2002</v>
      </c>
      <c r="B22" s="63" t="s">
        <v>36</v>
      </c>
      <c r="C22" s="22"/>
      <c r="D22" s="23"/>
      <c r="E22" s="24"/>
      <c r="F22" s="22"/>
      <c r="G22" s="23"/>
      <c r="H22" s="24"/>
      <c r="I22" s="22"/>
      <c r="J22" s="23"/>
      <c r="K22" s="24"/>
      <c r="L22" s="22"/>
      <c r="M22" s="23"/>
      <c r="N22" s="24"/>
      <c r="S22" s="16"/>
    </row>
    <row r="23" spans="1:19" s="3" customFormat="1" ht="15" customHeight="1">
      <c r="A23" s="62">
        <f t="shared" si="0"/>
        <v>2001</v>
      </c>
      <c r="B23" s="63" t="s">
        <v>37</v>
      </c>
      <c r="C23" s="22"/>
      <c r="D23" s="23"/>
      <c r="E23" s="24"/>
      <c r="F23" s="22"/>
      <c r="G23" s="23"/>
      <c r="H23" s="24"/>
      <c r="I23" s="22"/>
      <c r="J23" s="23"/>
      <c r="K23" s="24"/>
      <c r="L23" s="22"/>
      <c r="M23" s="23"/>
      <c r="N23" s="24"/>
      <c r="S23" s="16"/>
    </row>
    <row r="24" spans="1:19" s="3" customFormat="1" ht="15" customHeight="1">
      <c r="A24" s="62">
        <f t="shared" si="0"/>
        <v>2000</v>
      </c>
      <c r="B24" s="63" t="s">
        <v>38</v>
      </c>
      <c r="C24" s="22"/>
      <c r="D24" s="23"/>
      <c r="E24" s="24"/>
      <c r="F24" s="22"/>
      <c r="G24" s="23"/>
      <c r="H24" s="24"/>
      <c r="I24" s="22"/>
      <c r="J24" s="23"/>
      <c r="K24" s="24"/>
      <c r="L24" s="22"/>
      <c r="M24" s="23"/>
      <c r="N24" s="24"/>
      <c r="S24" s="16"/>
    </row>
    <row r="25" spans="1:19" s="3" customFormat="1" ht="15" customHeight="1">
      <c r="A25" s="62">
        <f t="shared" si="0"/>
        <v>1999</v>
      </c>
      <c r="B25" s="63" t="s">
        <v>39</v>
      </c>
      <c r="C25" s="22"/>
      <c r="D25" s="23"/>
      <c r="E25" s="24"/>
      <c r="F25" s="22"/>
      <c r="G25" s="23"/>
      <c r="H25" s="24"/>
      <c r="I25" s="22"/>
      <c r="J25" s="23"/>
      <c r="K25" s="24"/>
      <c r="L25" s="22"/>
      <c r="M25" s="23"/>
      <c r="N25" s="24"/>
      <c r="S25" s="16"/>
    </row>
    <row r="26" spans="1:19" s="3" customFormat="1" ht="15" customHeight="1">
      <c r="A26" s="62">
        <f t="shared" si="0"/>
        <v>1998</v>
      </c>
      <c r="B26" s="63" t="s">
        <v>40</v>
      </c>
      <c r="C26" s="22"/>
      <c r="D26" s="23"/>
      <c r="E26" s="24"/>
      <c r="F26" s="22"/>
      <c r="G26" s="23"/>
      <c r="H26" s="24"/>
      <c r="I26" s="22"/>
      <c r="J26" s="23"/>
      <c r="K26" s="24"/>
      <c r="L26" s="22"/>
      <c r="M26" s="23"/>
      <c r="N26" s="24"/>
      <c r="S26" s="16"/>
    </row>
    <row r="27" spans="1:19" s="3" customFormat="1" ht="15" customHeight="1" thickBot="1">
      <c r="A27" s="64" t="s">
        <v>41</v>
      </c>
      <c r="B27" s="63" t="s">
        <v>42</v>
      </c>
      <c r="C27" s="25"/>
      <c r="D27" s="26"/>
      <c r="E27" s="27"/>
      <c r="F27" s="28"/>
      <c r="G27" s="29"/>
      <c r="H27" s="30"/>
      <c r="I27" s="28"/>
      <c r="J27" s="29"/>
      <c r="K27" s="30"/>
      <c r="L27" s="28"/>
      <c r="M27" s="29"/>
      <c r="N27" s="30"/>
      <c r="S27" s="16"/>
    </row>
    <row r="28" spans="1:19" s="3" customFormat="1" ht="15" customHeight="1" thickBot="1">
      <c r="A28" s="65"/>
      <c r="B28" s="66" t="s">
        <v>43</v>
      </c>
      <c r="C28" s="67">
        <f>IF(SUM(C12:C27)&gt;0,SUM(C12:C27),"na")</f>
        <v>3792.044</v>
      </c>
      <c r="D28" s="68">
        <f>IF(SUM(D12:D27)&gt;0,SUMPRODUCT(C12:C27,D12:D27)/C28,"na")</f>
        <v>21.157111983018765</v>
      </c>
      <c r="E28" s="69">
        <f>IF(SUM(E12:E27)&gt;0,SUMPRODUCT(C12:C27,E12:E27)/C28,"na")</f>
        <v>0.08522158498160888</v>
      </c>
      <c r="F28" s="67">
        <f>IF(SUM(F12:F27)&gt;0,SUM(F12:F27),"na")</f>
        <v>606.843873172565</v>
      </c>
      <c r="G28" s="68">
        <f>IF(SUM(G12:G27)&gt;0,SUMPRODUCT(F12:F27,G12:G27)/F28,"na")</f>
        <v>26.96371346477404</v>
      </c>
      <c r="H28" s="69">
        <f>IF(SUM(H12:H27)&gt;0,SUMPRODUCT(F12:F27,H12:H27)/F28,"na")</f>
        <v>0.15051974027911108</v>
      </c>
      <c r="I28" s="67" t="str">
        <f>IF(SUM(I12:I27)&gt;0,SUM(I12:I27),"na")</f>
        <v>na</v>
      </c>
      <c r="J28" s="68" t="str">
        <f>IF(SUM(J12:J27)&gt;0,SUMPRODUCT(I12:I27,J12:J27)/I28,"na")</f>
        <v>na</v>
      </c>
      <c r="K28" s="69" t="str">
        <f>IF(SUM(K12:K27)&gt;0,SUMPRODUCT(I12:I27,K12:K27)/I28,"na")</f>
        <v>na</v>
      </c>
      <c r="L28" s="67">
        <f>IF(SUM(L12:L27)&gt;0,SUM(L12:L27),"na")</f>
        <v>2065.6860103338527</v>
      </c>
      <c r="M28" s="68">
        <f>IF(SUM(M12:M27)&gt;0,SUMPRODUCT(L12:L27,M12:M27)/L28,"na")</f>
        <v>21.125775898074714</v>
      </c>
      <c r="N28" s="69">
        <f>IF(SUM(N12:N27)&gt;0,SUMPRODUCT(L12:L27,N12:N27)/L28,"na")</f>
        <v>0.08412116622233756</v>
      </c>
      <c r="S28" s="16"/>
    </row>
    <row r="29" spans="1:19" s="3" customFormat="1" ht="15" customHeight="1" thickBot="1">
      <c r="A29" s="70"/>
      <c r="B29" s="71"/>
      <c r="C29" s="72"/>
      <c r="D29" s="73"/>
      <c r="E29" s="74"/>
      <c r="F29" s="72"/>
      <c r="G29" s="73"/>
      <c r="H29" s="74"/>
      <c r="I29" s="72"/>
      <c r="J29" s="73"/>
      <c r="K29" s="74"/>
      <c r="L29" s="72"/>
      <c r="M29" s="73"/>
      <c r="N29" s="74"/>
      <c r="S29" s="16"/>
    </row>
    <row r="30" spans="1:19" s="3" customFormat="1" ht="15" customHeight="1">
      <c r="A30" s="75" t="s">
        <v>11</v>
      </c>
      <c r="B30" s="71"/>
      <c r="C30" s="76"/>
      <c r="D30" s="123">
        <v>323</v>
      </c>
      <c r="E30" s="77" t="s">
        <v>44</v>
      </c>
      <c r="F30" s="76"/>
      <c r="G30" s="123">
        <v>91</v>
      </c>
      <c r="H30" s="77" t="s">
        <v>44</v>
      </c>
      <c r="I30" s="76"/>
      <c r="J30" s="123"/>
      <c r="K30" s="77" t="s">
        <v>44</v>
      </c>
      <c r="L30" s="76"/>
      <c r="M30" s="123">
        <v>174</v>
      </c>
      <c r="N30" s="77" t="s">
        <v>44</v>
      </c>
      <c r="S30" s="16"/>
    </row>
    <row r="31" spans="1:19" s="3" customFormat="1" ht="15" customHeight="1">
      <c r="A31" s="75" t="s">
        <v>45</v>
      </c>
      <c r="B31" s="78"/>
      <c r="C31" s="76"/>
      <c r="D31" s="124"/>
      <c r="E31" s="77" t="s">
        <v>44</v>
      </c>
      <c r="F31" s="76"/>
      <c r="G31" s="124"/>
      <c r="H31" s="77" t="s">
        <v>44</v>
      </c>
      <c r="I31" s="76"/>
      <c r="J31" s="124"/>
      <c r="K31" s="77" t="s">
        <v>44</v>
      </c>
      <c r="L31" s="76"/>
      <c r="M31" s="124"/>
      <c r="N31" s="77" t="s">
        <v>44</v>
      </c>
      <c r="S31" s="16"/>
    </row>
    <row r="32" spans="1:19" s="3" customFormat="1" ht="15" customHeight="1">
      <c r="A32" s="75" t="s">
        <v>46</v>
      </c>
      <c r="B32" s="78"/>
      <c r="C32" s="76"/>
      <c r="D32" s="124"/>
      <c r="E32" s="77" t="s">
        <v>44</v>
      </c>
      <c r="F32" s="76"/>
      <c r="G32" s="124"/>
      <c r="H32" s="77" t="s">
        <v>44</v>
      </c>
      <c r="I32" s="76"/>
      <c r="J32" s="124"/>
      <c r="K32" s="77" t="s">
        <v>44</v>
      </c>
      <c r="L32" s="76"/>
      <c r="M32" s="124"/>
      <c r="N32" s="77" t="s">
        <v>44</v>
      </c>
      <c r="S32" s="16"/>
    </row>
    <row r="33" spans="1:19" s="5" customFormat="1" ht="15" customHeight="1">
      <c r="A33" s="79" t="s">
        <v>47</v>
      </c>
      <c r="B33" s="80"/>
      <c r="C33" s="81"/>
      <c r="D33" s="125"/>
      <c r="E33" s="77" t="s">
        <v>44</v>
      </c>
      <c r="F33" s="82"/>
      <c r="G33" s="125"/>
      <c r="H33" s="77" t="s">
        <v>44</v>
      </c>
      <c r="I33" s="82"/>
      <c r="J33" s="125"/>
      <c r="K33" s="77" t="s">
        <v>44</v>
      </c>
      <c r="L33" s="82"/>
      <c r="M33" s="125">
        <v>0</v>
      </c>
      <c r="N33" s="77" t="s">
        <v>44</v>
      </c>
      <c r="S33" s="83"/>
    </row>
    <row r="34" spans="1:19" s="3" customFormat="1" ht="15" customHeight="1" thickBot="1">
      <c r="A34" s="79" t="s">
        <v>48</v>
      </c>
      <c r="B34" s="84"/>
      <c r="C34" s="85"/>
      <c r="D34" s="31"/>
      <c r="E34" s="77" t="s">
        <v>44</v>
      </c>
      <c r="F34" s="85"/>
      <c r="G34" s="31"/>
      <c r="H34" s="77" t="s">
        <v>44</v>
      </c>
      <c r="I34" s="85"/>
      <c r="J34" s="31"/>
      <c r="K34" s="77" t="s">
        <v>44</v>
      </c>
      <c r="L34" s="85"/>
      <c r="M34" s="31">
        <v>0</v>
      </c>
      <c r="N34" s="77" t="s">
        <v>44</v>
      </c>
      <c r="S34" s="16"/>
    </row>
    <row r="35" spans="1:19" s="3" customFormat="1" ht="15" customHeight="1">
      <c r="A35" s="79" t="s">
        <v>49</v>
      </c>
      <c r="B35" s="84"/>
      <c r="C35" s="85"/>
      <c r="D35" s="108">
        <v>323</v>
      </c>
      <c r="E35" s="77" t="s">
        <v>44</v>
      </c>
      <c r="F35" s="85"/>
      <c r="G35" s="108">
        <v>91</v>
      </c>
      <c r="H35" s="77" t="s">
        <v>44</v>
      </c>
      <c r="I35" s="85"/>
      <c r="J35" s="108">
        <f>+SUM(J30:J33)</f>
        <v>0</v>
      </c>
      <c r="K35" s="77" t="s">
        <v>44</v>
      </c>
      <c r="L35" s="85"/>
      <c r="M35" s="108">
        <f>+SUM(M30:M33)</f>
        <v>174</v>
      </c>
      <c r="N35" s="77" t="s">
        <v>44</v>
      </c>
      <c r="S35" s="16"/>
    </row>
    <row r="36" spans="1:19" s="3" customFormat="1" ht="15" customHeight="1">
      <c r="A36" s="42"/>
      <c r="B36" s="84"/>
      <c r="C36" s="85" t="s">
        <v>50</v>
      </c>
      <c r="D36" s="86">
        <f>IF(SUM(E12:E27)&gt;0,(C28*E28),"na")</f>
        <v>323.16400000000004</v>
      </c>
      <c r="E36" s="77" t="s">
        <v>44</v>
      </c>
      <c r="F36" s="85" t="s">
        <v>50</v>
      </c>
      <c r="G36" s="86">
        <f>IF(SUM(H12:H27)&gt;0,(F28*H28),"na")</f>
        <v>91.34198217990432</v>
      </c>
      <c r="H36" s="77" t="s">
        <v>44</v>
      </c>
      <c r="I36" s="85" t="s">
        <v>50</v>
      </c>
      <c r="J36" s="86" t="str">
        <f>IF(SUM(K12:K27)&gt;0,(I28*K28),"na")</f>
        <v>na</v>
      </c>
      <c r="K36" s="77" t="s">
        <v>44</v>
      </c>
      <c r="L36" s="85" t="s">
        <v>50</v>
      </c>
      <c r="M36" s="86">
        <f>IF(SUM(N12:N27)&gt;0,(L28*N28),"na")</f>
        <v>173.76791623845133</v>
      </c>
      <c r="N36" s="77" t="s">
        <v>44</v>
      </c>
      <c r="S36" s="16"/>
    </row>
    <row r="37" spans="1:19" s="3" customFormat="1" ht="15" customHeight="1" thickBot="1">
      <c r="A37" s="42"/>
      <c r="B37" s="84"/>
      <c r="C37" s="85" t="s">
        <v>50</v>
      </c>
      <c r="D37" s="87">
        <f>IF(SUM(E12:E27)&gt;0,D34/D36,"na")</f>
        <v>0</v>
      </c>
      <c r="E37" s="88" t="s">
        <v>51</v>
      </c>
      <c r="F37" s="85" t="s">
        <v>50</v>
      </c>
      <c r="G37" s="87">
        <f>IF(SUM(H12:H27)&gt;0,G34/G36,"na")</f>
        <v>0</v>
      </c>
      <c r="H37" s="88" t="s">
        <v>51</v>
      </c>
      <c r="I37" s="85" t="s">
        <v>50</v>
      </c>
      <c r="J37" s="87" t="str">
        <f>IF(SUM(K12:K27)&gt;0,J34/J36,"na")</f>
        <v>na</v>
      </c>
      <c r="K37" s="88" t="s">
        <v>51</v>
      </c>
      <c r="L37" s="85" t="s">
        <v>50</v>
      </c>
      <c r="M37" s="87">
        <f>IF(SUM(N12:N27)&gt;0,M34/M36,"na")</f>
        <v>0</v>
      </c>
      <c r="N37" s="88" t="s">
        <v>51</v>
      </c>
      <c r="S37" s="16"/>
    </row>
    <row r="38" spans="1:19" s="107" customFormat="1" ht="15" customHeight="1" thickBot="1">
      <c r="A38" s="42"/>
      <c r="B38" s="84"/>
      <c r="C38" s="89"/>
      <c r="D38" s="18"/>
      <c r="E38" s="88"/>
      <c r="F38" s="89"/>
      <c r="G38" s="18"/>
      <c r="H38" s="88"/>
      <c r="I38" s="89"/>
      <c r="J38" s="18"/>
      <c r="K38" s="88"/>
      <c r="L38" s="89"/>
      <c r="M38" s="18"/>
      <c r="N38" s="88"/>
      <c r="S38" s="16"/>
    </row>
    <row r="39" spans="1:19" s="107" customFormat="1" ht="15" customHeight="1">
      <c r="A39" s="90" t="s">
        <v>52</v>
      </c>
      <c r="B39" s="91"/>
      <c r="C39" s="85"/>
      <c r="D39" s="32">
        <v>-9</v>
      </c>
      <c r="E39" s="88"/>
      <c r="F39" s="85"/>
      <c r="G39" s="154">
        <v>4</v>
      </c>
      <c r="H39" s="88"/>
      <c r="I39" s="85"/>
      <c r="J39" s="154"/>
      <c r="K39" s="88"/>
      <c r="L39" s="85"/>
      <c r="M39" s="154">
        <v>2</v>
      </c>
      <c r="N39" s="88"/>
      <c r="S39" s="16"/>
    </row>
    <row r="40" spans="1:19" s="107" customFormat="1" ht="15" customHeight="1">
      <c r="A40" s="92" t="s">
        <v>53</v>
      </c>
      <c r="B40" s="91"/>
      <c r="C40" s="85"/>
      <c r="D40" s="33">
        <v>-9</v>
      </c>
      <c r="E40" s="88"/>
      <c r="F40" s="85"/>
      <c r="G40" s="155">
        <v>1434</v>
      </c>
      <c r="H40" s="88"/>
      <c r="I40" s="85"/>
      <c r="J40" s="155"/>
      <c r="K40" s="88"/>
      <c r="L40" s="85"/>
      <c r="M40" s="155">
        <v>1377</v>
      </c>
      <c r="N40" s="88"/>
      <c r="S40" s="16"/>
    </row>
    <row r="41" spans="1:19" s="107" customFormat="1" ht="15" customHeight="1" thickBot="1">
      <c r="A41" s="92" t="s">
        <v>54</v>
      </c>
      <c r="B41" s="91"/>
      <c r="C41" s="85"/>
      <c r="D41" s="34">
        <v>-9</v>
      </c>
      <c r="E41" s="88"/>
      <c r="F41" s="85"/>
      <c r="G41" s="156">
        <v>253</v>
      </c>
      <c r="H41" s="88"/>
      <c r="I41" s="85"/>
      <c r="J41" s="156"/>
      <c r="K41" s="88"/>
      <c r="L41" s="85"/>
      <c r="M41" s="156">
        <v>254</v>
      </c>
      <c r="N41" s="88"/>
      <c r="S41" s="16"/>
    </row>
    <row r="42" spans="1:19" s="3" customFormat="1" ht="15" customHeight="1" thickBot="1">
      <c r="A42" s="42"/>
      <c r="B42" s="36"/>
      <c r="C42" s="93"/>
      <c r="D42" s="94"/>
      <c r="E42" s="95"/>
      <c r="F42" s="93"/>
      <c r="G42" s="94"/>
      <c r="H42" s="95"/>
      <c r="I42" s="93"/>
      <c r="J42" s="94"/>
      <c r="K42" s="95"/>
      <c r="L42" s="93"/>
      <c r="M42" s="94"/>
      <c r="N42" s="95"/>
      <c r="S42" s="16"/>
    </row>
    <row r="43" spans="1:19" s="3" customFormat="1" ht="15" customHeight="1">
      <c r="A43" s="96"/>
      <c r="B43" s="97"/>
      <c r="C43" s="97"/>
      <c r="D43" s="97"/>
      <c r="E43" s="97"/>
      <c r="F43" s="98"/>
      <c r="G43" s="98"/>
      <c r="H43" s="98"/>
      <c r="I43" s="98"/>
      <c r="J43" s="98"/>
      <c r="K43" s="98"/>
      <c r="L43" s="98"/>
      <c r="M43" s="98"/>
      <c r="N43" s="98"/>
      <c r="O43" s="15"/>
      <c r="P43" s="15"/>
      <c r="Q43" s="15"/>
      <c r="R43" s="16"/>
      <c r="S43" s="16"/>
    </row>
    <row r="44" spans="1:19" s="3" customFormat="1" ht="15" customHeight="1" thickBot="1">
      <c r="A44" s="103" t="s">
        <v>163</v>
      </c>
      <c r="B44" s="10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S44" s="16"/>
    </row>
    <row r="45" spans="1:19" s="3" customFormat="1" ht="15" customHeight="1">
      <c r="A45" s="103" t="s">
        <v>164</v>
      </c>
      <c r="B45" s="100"/>
      <c r="C45" s="15"/>
      <c r="D45" s="136"/>
      <c r="E45" s="15"/>
      <c r="F45" s="15"/>
      <c r="G45" s="139"/>
      <c r="H45" s="15"/>
      <c r="I45" s="15"/>
      <c r="J45" s="139"/>
      <c r="K45" s="15"/>
      <c r="L45" s="15"/>
      <c r="M45" s="139"/>
      <c r="N45" s="15"/>
      <c r="O45" s="15"/>
      <c r="P45" s="15"/>
      <c r="Q45" s="15"/>
      <c r="R45" s="16"/>
      <c r="S45" s="16"/>
    </row>
    <row r="46" spans="1:19" s="3" customFormat="1" ht="15" customHeight="1">
      <c r="A46" s="103" t="s">
        <v>166</v>
      </c>
      <c r="B46" s="100"/>
      <c r="C46" s="15"/>
      <c r="D46" s="137"/>
      <c r="E46" s="15"/>
      <c r="F46" s="15"/>
      <c r="G46" s="137"/>
      <c r="H46" s="15"/>
      <c r="I46" s="15"/>
      <c r="J46" s="137"/>
      <c r="K46" s="15"/>
      <c r="L46" s="15"/>
      <c r="M46" s="137"/>
      <c r="N46" s="15"/>
      <c r="O46" s="15"/>
      <c r="P46" s="15"/>
      <c r="Q46" s="15"/>
      <c r="R46" s="16"/>
      <c r="S46" s="16"/>
    </row>
    <row r="47" spans="1:19" s="3" customFormat="1" ht="15" customHeight="1" thickBot="1">
      <c r="A47" s="103" t="s">
        <v>165</v>
      </c>
      <c r="B47" s="100"/>
      <c r="C47" s="15"/>
      <c r="D47" s="138"/>
      <c r="E47" s="15"/>
      <c r="F47" s="15"/>
      <c r="G47" s="138"/>
      <c r="H47" s="15"/>
      <c r="I47" s="15"/>
      <c r="J47" s="138"/>
      <c r="K47" s="15"/>
      <c r="L47" s="15"/>
      <c r="M47" s="138"/>
      <c r="N47" s="15"/>
      <c r="O47" s="15"/>
      <c r="P47" s="15"/>
      <c r="Q47" s="15"/>
      <c r="R47" s="16"/>
      <c r="S47" s="16"/>
    </row>
    <row r="48" spans="1:19" ht="15" customHeight="1">
      <c r="A48" s="99"/>
      <c r="B48" s="10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ht="15" customHeight="1">
      <c r="A49" s="99"/>
      <c r="B49" s="10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5" customHeight="1">
      <c r="A50" s="99"/>
      <c r="B50" s="10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5" customHeight="1">
      <c r="A51" s="99"/>
      <c r="B51" s="10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99"/>
      <c r="B52" s="10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99"/>
      <c r="B53" s="10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99"/>
      <c r="B54" s="10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99"/>
      <c r="B55" s="10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99"/>
      <c r="B56" s="100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99"/>
      <c r="B57" s="100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99"/>
      <c r="B58" s="10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99"/>
      <c r="B59" s="10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99"/>
      <c r="B60" s="100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99"/>
      <c r="B61" s="10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99"/>
      <c r="B62" s="10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99"/>
      <c r="B63" s="10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8">
      <c r="A64" s="101"/>
      <c r="B64" s="101"/>
      <c r="C64" s="101"/>
      <c r="D64" s="101"/>
      <c r="E64" s="101"/>
      <c r="F64" s="10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8">
      <c r="A65" s="101"/>
      <c r="B65" s="101"/>
      <c r="C65" s="101"/>
      <c r="D65" s="101"/>
      <c r="E65" s="101"/>
      <c r="F65" s="10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99"/>
      <c r="B66" s="10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99"/>
      <c r="B67" s="10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99"/>
      <c r="B68" s="10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2.75">
      <c r="A69" s="99"/>
      <c r="B69" s="10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2.75">
      <c r="A70" s="99"/>
      <c r="B70" s="10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12.75">
      <c r="A71" s="99"/>
      <c r="B71" s="10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2.75">
      <c r="A72" s="99"/>
      <c r="B72" s="10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12.75">
      <c r="A73" s="99"/>
      <c r="B73" s="10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2.75">
      <c r="A74" s="99"/>
      <c r="B74" s="10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12.75">
      <c r="A75" s="103"/>
      <c r="B75" s="10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2.75">
      <c r="A76" s="99"/>
      <c r="B76" s="10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18">
      <c r="A77" s="101"/>
      <c r="B77" s="101"/>
      <c r="C77" s="101"/>
      <c r="D77" s="101"/>
      <c r="E77" s="101"/>
      <c r="F77" s="102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12.75">
      <c r="A78" s="99"/>
      <c r="B78" s="10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12.75">
      <c r="A79" s="99"/>
      <c r="B79" s="100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ht="12.75">
      <c r="A80" s="99"/>
      <c r="B80" s="100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ht="12.75">
      <c r="A81" s="99"/>
      <c r="B81" s="100"/>
      <c r="C81" s="15"/>
      <c r="D81" s="15"/>
      <c r="E81" s="104"/>
      <c r="F81" s="10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ht="12.75">
      <c r="A82" s="99"/>
      <c r="B82" s="100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 ht="12.75">
      <c r="A83" s="99"/>
      <c r="B83" s="100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ht="12.75">
      <c r="A84" s="99"/>
      <c r="B84" s="100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12.75">
      <c r="A85" s="99"/>
      <c r="B85" s="100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ht="12.75">
      <c r="A86" s="99"/>
      <c r="B86" s="100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ht="12.75">
      <c r="A87" s="99"/>
      <c r="B87" s="100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04"/>
      <c r="Q87" s="15"/>
      <c r="R87" s="15"/>
      <c r="S87" s="15"/>
    </row>
    <row r="88" spans="1:19" ht="12.75">
      <c r="A88" s="99"/>
      <c r="B88" s="100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 ht="12.75">
      <c r="A89" s="99"/>
      <c r="B89" s="100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 ht="12.75">
      <c r="A90" s="99"/>
      <c r="B90" s="100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 ht="12.75">
      <c r="A91" s="99"/>
      <c r="B91" s="100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 ht="12.75">
      <c r="A92" s="99"/>
      <c r="B92" s="100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 ht="12.75">
      <c r="A93" s="99"/>
      <c r="B93" s="100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ht="12.75">
      <c r="A94" s="99"/>
      <c r="B94" s="100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ht="12.75">
      <c r="A95" s="99"/>
      <c r="B95" s="100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 ht="12.75">
      <c r="A96" s="99"/>
      <c r="B96" s="100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ht="12.75">
      <c r="A97" s="99"/>
      <c r="B97" s="100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ht="12.75">
      <c r="A98" s="99"/>
      <c r="B98" s="100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</sheetData>
  <sheetProtection/>
  <dataValidations count="4">
    <dataValidation type="decimal" allowBlank="1" showInputMessage="1" showErrorMessage="1" errorTitle="D'oh" error="Weight is outside allowed ranges; Please check" sqref="N12:N20 H12:H20 K12:K20 E12:E20">
      <formula1>0.04</formula1>
      <formula2>1.4</formula2>
    </dataValidation>
    <dataValidation type="decimal" allowBlank="1" showInputMessage="1" showErrorMessage="1" errorTitle="D'oh" error="Length is ouside allowed range, please check&#10;" sqref="M12:M20 G12:G20 J12:J20 D12:D20">
      <formula1>18</formula1>
      <formula2>52</formula2>
    </dataValidation>
    <dataValidation type="decimal" allowBlank="1" showInputMessage="1" showErrorMessage="1" errorTitle="D'oh" error="Weight is outside allowed ranges; Please check" sqref="H21:H27 K21:K27 N21:N27 E21:E27">
      <formula1>0.0001</formula1>
      <formula2>300</formula2>
    </dataValidation>
    <dataValidation type="decimal" allowBlank="1" showInputMessage="1" showErrorMessage="1" errorTitle="D'oh" error="Length is ouside allowed range, please check&#10;" sqref="G21:G27 J21:J27 M21:M27 D21:D27">
      <formula1>1</formula1>
      <formula2>1000</formula2>
    </dataValidation>
  </dataValidations>
  <printOptions/>
  <pageMargins left="0.5905511811023623" right="0.5905511811023623" top="0.6692913385826772" bottom="0.5905511811023623" header="0.5118110236220472" footer="0.5118110236220472"/>
  <pageSetup fitToHeight="1" fitToWidth="1" orientation="landscape" paperSize="9" scale="74" r:id="rId1"/>
  <headerFooter alignWithMargins="0">
    <oddFooter>&amp;C&amp;9&amp;D 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5"/>
  <sheetViews>
    <sheetView zoomScale="75" zoomScaleNormal="75" zoomScalePageLayoutView="0" workbookViewId="0" topLeftCell="A1">
      <selection activeCell="B8" sqref="B8"/>
    </sheetView>
  </sheetViews>
  <sheetFormatPr defaultColWidth="11.375" defaultRowHeight="12.75"/>
  <cols>
    <col min="1" max="1" width="22.625" style="2" customWidth="1"/>
    <col min="2" max="2" width="16.00390625" style="1" customWidth="1"/>
    <col min="3" max="9" width="8.125" style="0" customWidth="1"/>
    <col min="10" max="10" width="9.25390625" style="0" customWidth="1"/>
    <col min="11" max="12" width="8.125" style="0" customWidth="1"/>
    <col min="13" max="13" width="9.25390625" style="0" customWidth="1"/>
    <col min="14" max="14" width="8.125" style="0" customWidth="1"/>
    <col min="15" max="15" width="10.625" style="0" customWidth="1"/>
    <col min="16" max="16" width="9.25390625" style="0" customWidth="1"/>
    <col min="17" max="17" width="8.125" style="0" customWidth="1"/>
  </cols>
  <sheetData>
    <row r="1" spans="1:19" s="3" customFormat="1" ht="15" customHeight="1">
      <c r="A1" s="35" t="s">
        <v>60</v>
      </c>
      <c r="B1" s="36"/>
      <c r="C1" s="16"/>
      <c r="D1" s="16"/>
      <c r="E1" s="16"/>
      <c r="F1" s="16"/>
      <c r="G1" s="16"/>
      <c r="H1" s="37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s="3" customFormat="1" ht="15" customHeight="1">
      <c r="A2" s="38"/>
      <c r="B2" s="36"/>
      <c r="C2" s="16"/>
      <c r="D2" s="16"/>
      <c r="E2" s="16"/>
      <c r="F2" s="16"/>
      <c r="G2" s="16"/>
      <c r="H2" s="39"/>
      <c r="I2" s="16"/>
      <c r="J2" s="16"/>
      <c r="K2" s="16"/>
      <c r="L2" s="16"/>
      <c r="M2" s="126" t="s">
        <v>160</v>
      </c>
      <c r="N2" s="126"/>
      <c r="O2" s="126"/>
      <c r="P2" s="126"/>
      <c r="Q2" s="16"/>
      <c r="R2" s="16"/>
      <c r="S2" s="16"/>
    </row>
    <row r="3" spans="1:19" s="3" customFormat="1" ht="15" customHeight="1" thickBot="1">
      <c r="A3" s="38"/>
      <c r="B3" s="36"/>
      <c r="C3" s="16"/>
      <c r="D3" s="16"/>
      <c r="E3" s="16"/>
      <c r="F3" s="16"/>
      <c r="G3" s="16"/>
      <c r="H3" s="40"/>
      <c r="I3" s="16"/>
      <c r="J3" s="16"/>
      <c r="K3" s="16"/>
      <c r="L3" s="16"/>
      <c r="M3" s="127" t="s">
        <v>169</v>
      </c>
      <c r="N3" s="127"/>
      <c r="O3" s="127"/>
      <c r="P3" s="127"/>
      <c r="Q3" s="127"/>
      <c r="R3" s="127"/>
      <c r="S3" s="16"/>
    </row>
    <row r="4" spans="1:19" s="3" customFormat="1" ht="15" customHeight="1">
      <c r="A4" s="42"/>
      <c r="B4" s="17" t="s">
        <v>13</v>
      </c>
      <c r="C4" s="120" t="str">
        <f>+'START HERE'!F7</f>
        <v>UK(Scotland)</v>
      </c>
      <c r="D4" s="130"/>
      <c r="E4" s="131"/>
      <c r="F4" s="16"/>
      <c r="G4" s="105"/>
      <c r="H4" s="17" t="s">
        <v>14</v>
      </c>
      <c r="I4" s="122" t="s">
        <v>158</v>
      </c>
      <c r="J4" s="128"/>
      <c r="K4" s="129"/>
      <c r="L4" s="16"/>
      <c r="M4" s="3" t="s">
        <v>167</v>
      </c>
      <c r="Q4" s="41"/>
      <c r="R4" s="16"/>
      <c r="S4" s="16"/>
    </row>
    <row r="5" spans="1:19" s="3" customFormat="1" ht="15" customHeight="1">
      <c r="A5" s="42"/>
      <c r="B5" s="17" t="s">
        <v>15</v>
      </c>
      <c r="C5" s="120" t="str">
        <f>+'START HERE'!F6</f>
        <v>Astacus astacus</v>
      </c>
      <c r="D5" s="132"/>
      <c r="E5" s="133"/>
      <c r="F5" s="106"/>
      <c r="G5" s="106"/>
      <c r="H5" s="17" t="s">
        <v>3</v>
      </c>
      <c r="I5" s="122" t="s">
        <v>159</v>
      </c>
      <c r="J5" s="128"/>
      <c r="K5" s="129"/>
      <c r="L5" s="16"/>
      <c r="M5" s="3" t="s">
        <v>162</v>
      </c>
      <c r="Q5" s="41"/>
      <c r="R5" s="16"/>
      <c r="S5" s="16"/>
    </row>
    <row r="6" spans="1:19" s="3" customFormat="1" ht="15" customHeight="1" thickBot="1">
      <c r="A6" s="42"/>
      <c r="B6" s="17" t="s">
        <v>16</v>
      </c>
      <c r="C6" s="121">
        <f>+'START HERE'!F8</f>
        <v>2012</v>
      </c>
      <c r="D6" s="134"/>
      <c r="E6" s="135"/>
      <c r="F6" s="16"/>
      <c r="G6" s="16"/>
      <c r="H6" s="17" t="s">
        <v>4</v>
      </c>
      <c r="I6" s="118" t="str">
        <f>+'START HERE'!F10</f>
        <v>6.2.2013</v>
      </c>
      <c r="J6" s="109"/>
      <c r="K6" s="110"/>
      <c r="L6" s="16"/>
      <c r="M6" s="41"/>
      <c r="N6" s="41"/>
      <c r="O6" s="41"/>
      <c r="P6" s="41"/>
      <c r="Q6" s="41"/>
      <c r="R6" s="16"/>
      <c r="S6" s="16"/>
    </row>
    <row r="7" spans="1:19" s="3" customFormat="1" ht="15" customHeight="1" thickBot="1">
      <c r="A7" s="42"/>
      <c r="B7" s="140" t="s">
        <v>170</v>
      </c>
      <c r="C7" s="141"/>
      <c r="D7" s="16"/>
      <c r="E7" s="16"/>
      <c r="F7" s="141"/>
      <c r="G7" s="16"/>
      <c r="H7" s="16"/>
      <c r="I7" s="141"/>
      <c r="J7" s="16"/>
      <c r="K7" s="16"/>
      <c r="L7" s="141"/>
      <c r="M7" s="16"/>
      <c r="N7" s="16"/>
      <c r="O7" s="16" t="s">
        <v>171</v>
      </c>
      <c r="P7" s="141"/>
      <c r="Q7" s="16"/>
      <c r="R7" s="16"/>
      <c r="S7" s="16"/>
    </row>
    <row r="8" spans="1:19" s="4" customFormat="1" ht="15" customHeight="1" thickBot="1">
      <c r="A8" s="43"/>
      <c r="B8" s="44"/>
      <c r="C8" s="117" t="s">
        <v>17</v>
      </c>
      <c r="D8" s="45"/>
      <c r="E8" s="46"/>
      <c r="F8" s="117" t="s">
        <v>18</v>
      </c>
      <c r="G8" s="45"/>
      <c r="H8" s="46"/>
      <c r="I8" s="117" t="s">
        <v>19</v>
      </c>
      <c r="J8" s="45"/>
      <c r="K8" s="46"/>
      <c r="L8" s="117" t="s">
        <v>20</v>
      </c>
      <c r="M8" s="45"/>
      <c r="N8" s="46"/>
      <c r="S8" s="47"/>
    </row>
    <row r="9" spans="1:19" s="3" customFormat="1" ht="15" customHeight="1" thickBot="1">
      <c r="A9" s="48"/>
      <c r="B9" s="48"/>
      <c r="C9" s="49" t="s">
        <v>21</v>
      </c>
      <c r="D9" s="50" t="s">
        <v>22</v>
      </c>
      <c r="E9" s="51" t="s">
        <v>22</v>
      </c>
      <c r="F9" s="49" t="s">
        <v>21</v>
      </c>
      <c r="G9" s="52" t="s">
        <v>22</v>
      </c>
      <c r="H9" s="51" t="s">
        <v>22</v>
      </c>
      <c r="I9" s="49" t="s">
        <v>21</v>
      </c>
      <c r="J9" s="52" t="s">
        <v>22</v>
      </c>
      <c r="K9" s="51" t="s">
        <v>22</v>
      </c>
      <c r="L9" s="49" t="s">
        <v>21</v>
      </c>
      <c r="M9" s="52" t="s">
        <v>22</v>
      </c>
      <c r="N9" s="51" t="s">
        <v>22</v>
      </c>
      <c r="S9" s="16"/>
    </row>
    <row r="10" spans="1:19" s="3" customFormat="1" ht="15" customHeight="1">
      <c r="A10" s="53"/>
      <c r="B10" s="54"/>
      <c r="C10" s="55" t="s">
        <v>24</v>
      </c>
      <c r="D10" s="56" t="s">
        <v>5</v>
      </c>
      <c r="E10" s="57" t="s">
        <v>25</v>
      </c>
      <c r="F10" s="55" t="s">
        <v>24</v>
      </c>
      <c r="G10" s="56" t="s">
        <v>5</v>
      </c>
      <c r="H10" s="57" t="s">
        <v>25</v>
      </c>
      <c r="I10" s="55" t="s">
        <v>24</v>
      </c>
      <c r="J10" s="56" t="s">
        <v>5</v>
      </c>
      <c r="K10" s="57" t="s">
        <v>25</v>
      </c>
      <c r="L10" s="55" t="s">
        <v>24</v>
      </c>
      <c r="M10" s="56" t="s">
        <v>5</v>
      </c>
      <c r="N10" s="57" t="s">
        <v>25</v>
      </c>
      <c r="R10" s="4"/>
      <c r="S10" s="16"/>
    </row>
    <row r="11" spans="1:19" s="3" customFormat="1" ht="15" customHeight="1" thickBot="1">
      <c r="A11" s="58"/>
      <c r="B11" s="59" t="s">
        <v>59</v>
      </c>
      <c r="C11" s="60" t="s">
        <v>28</v>
      </c>
      <c r="D11" s="61" t="s">
        <v>6</v>
      </c>
      <c r="E11" s="59" t="s">
        <v>29</v>
      </c>
      <c r="F11" s="60" t="s">
        <v>28</v>
      </c>
      <c r="G11" s="61" t="s">
        <v>6</v>
      </c>
      <c r="H11" s="59" t="s">
        <v>29</v>
      </c>
      <c r="I11" s="60" t="s">
        <v>28</v>
      </c>
      <c r="J11" s="61" t="s">
        <v>6</v>
      </c>
      <c r="K11" s="59" t="s">
        <v>29</v>
      </c>
      <c r="L11" s="60" t="s">
        <v>28</v>
      </c>
      <c r="M11" s="61" t="s">
        <v>6</v>
      </c>
      <c r="N11" s="59" t="s">
        <v>29</v>
      </c>
      <c r="R11" s="4"/>
      <c r="S11" s="16"/>
    </row>
    <row r="12" spans="1:19" s="3" customFormat="1" ht="15" customHeight="1">
      <c r="A12" s="62"/>
      <c r="B12" s="63">
        <v>1</v>
      </c>
      <c r="C12" s="19"/>
      <c r="D12" s="20"/>
      <c r="E12" s="21"/>
      <c r="F12" s="19"/>
      <c r="G12" s="20"/>
      <c r="H12" s="21"/>
      <c r="I12" s="19"/>
      <c r="J12" s="20"/>
      <c r="K12" s="21"/>
      <c r="L12" s="19"/>
      <c r="M12" s="20"/>
      <c r="N12" s="21"/>
      <c r="R12" s="4"/>
      <c r="S12" s="16"/>
    </row>
    <row r="13" spans="1:19" s="3" customFormat="1" ht="15" customHeight="1">
      <c r="A13" s="62"/>
      <c r="B13" s="63">
        <v>2</v>
      </c>
      <c r="C13" s="22"/>
      <c r="D13" s="23"/>
      <c r="E13" s="24"/>
      <c r="F13" s="22"/>
      <c r="G13" s="23"/>
      <c r="H13" s="24"/>
      <c r="I13" s="22"/>
      <c r="J13" s="23"/>
      <c r="K13" s="24"/>
      <c r="L13" s="22"/>
      <c r="M13" s="23"/>
      <c r="N13" s="24"/>
      <c r="S13" s="16"/>
    </row>
    <row r="14" spans="1:19" s="3" customFormat="1" ht="15" customHeight="1">
      <c r="A14" s="62"/>
      <c r="B14" s="63">
        <v>3</v>
      </c>
      <c r="C14" s="22"/>
      <c r="D14" s="23"/>
      <c r="E14" s="24"/>
      <c r="F14" s="22"/>
      <c r="G14" s="23"/>
      <c r="H14" s="24"/>
      <c r="I14" s="22"/>
      <c r="J14" s="23"/>
      <c r="K14" s="24"/>
      <c r="L14" s="22"/>
      <c r="M14" s="23"/>
      <c r="N14" s="24"/>
      <c r="S14" s="16"/>
    </row>
    <row r="15" spans="1:19" s="3" customFormat="1" ht="15" customHeight="1">
      <c r="A15" s="62"/>
      <c r="B15" s="63">
        <v>4</v>
      </c>
      <c r="C15" s="22"/>
      <c r="D15" s="23"/>
      <c r="E15" s="24"/>
      <c r="F15" s="22"/>
      <c r="G15" s="23"/>
      <c r="H15" s="24"/>
      <c r="I15" s="22"/>
      <c r="J15" s="23"/>
      <c r="K15" s="24"/>
      <c r="L15" s="22"/>
      <c r="M15" s="23"/>
      <c r="N15" s="24"/>
      <c r="S15" s="16"/>
    </row>
    <row r="16" spans="1:19" s="3" customFormat="1" ht="15" customHeight="1">
      <c r="A16" s="62"/>
      <c r="B16" s="63">
        <v>5</v>
      </c>
      <c r="C16" s="22"/>
      <c r="D16" s="23"/>
      <c r="E16" s="24"/>
      <c r="F16" s="22"/>
      <c r="G16" s="23"/>
      <c r="H16" s="24"/>
      <c r="I16" s="22"/>
      <c r="J16" s="23"/>
      <c r="K16" s="24"/>
      <c r="L16" s="22"/>
      <c r="M16" s="23"/>
      <c r="N16" s="24"/>
      <c r="S16" s="16"/>
    </row>
    <row r="17" spans="1:19" s="3" customFormat="1" ht="15" customHeight="1">
      <c r="A17" s="62"/>
      <c r="B17" s="63">
        <v>6</v>
      </c>
      <c r="C17" s="22"/>
      <c r="D17" s="23"/>
      <c r="E17" s="24"/>
      <c r="F17" s="22"/>
      <c r="G17" s="23"/>
      <c r="H17" s="24"/>
      <c r="I17" s="22"/>
      <c r="J17" s="23"/>
      <c r="K17" s="24"/>
      <c r="L17" s="22"/>
      <c r="M17" s="23"/>
      <c r="N17" s="24"/>
      <c r="S17" s="16"/>
    </row>
    <row r="18" spans="1:19" s="3" customFormat="1" ht="15" customHeight="1">
      <c r="A18" s="62"/>
      <c r="B18" s="63">
        <v>7</v>
      </c>
      <c r="C18" s="22"/>
      <c r="D18" s="23"/>
      <c r="E18" s="24"/>
      <c r="F18" s="22"/>
      <c r="G18" s="23"/>
      <c r="H18" s="24"/>
      <c r="I18" s="22"/>
      <c r="J18" s="23"/>
      <c r="K18" s="24"/>
      <c r="L18" s="22"/>
      <c r="M18" s="23"/>
      <c r="N18" s="24"/>
      <c r="S18" s="16"/>
    </row>
    <row r="19" spans="1:19" s="3" customFormat="1" ht="15" customHeight="1">
      <c r="A19" s="62"/>
      <c r="B19" s="63">
        <v>8</v>
      </c>
      <c r="C19" s="22"/>
      <c r="D19" s="23"/>
      <c r="E19" s="24"/>
      <c r="F19" s="22"/>
      <c r="G19" s="23"/>
      <c r="H19" s="24"/>
      <c r="I19" s="22"/>
      <c r="J19" s="23"/>
      <c r="K19" s="24"/>
      <c r="L19" s="22"/>
      <c r="M19" s="23"/>
      <c r="N19" s="24"/>
      <c r="S19" s="16"/>
    </row>
    <row r="20" spans="1:19" s="3" customFormat="1" ht="15" customHeight="1">
      <c r="A20" s="62"/>
      <c r="B20" s="63">
        <v>9</v>
      </c>
      <c r="C20" s="22"/>
      <c r="D20" s="23"/>
      <c r="E20" s="24"/>
      <c r="F20" s="22"/>
      <c r="G20" s="23"/>
      <c r="H20" s="24"/>
      <c r="I20" s="22"/>
      <c r="J20" s="23"/>
      <c r="K20" s="24"/>
      <c r="L20" s="22"/>
      <c r="M20" s="23"/>
      <c r="N20" s="24"/>
      <c r="S20" s="16"/>
    </row>
    <row r="21" spans="1:19" s="3" customFormat="1" ht="15" customHeight="1">
      <c r="A21" s="62"/>
      <c r="B21" s="63">
        <v>10</v>
      </c>
      <c r="C21" s="22"/>
      <c r="D21" s="23"/>
      <c r="E21" s="24"/>
      <c r="F21" s="22"/>
      <c r="G21" s="23"/>
      <c r="H21" s="24"/>
      <c r="I21" s="22"/>
      <c r="J21" s="23"/>
      <c r="K21" s="24"/>
      <c r="L21" s="22"/>
      <c r="M21" s="23"/>
      <c r="N21" s="24"/>
      <c r="S21" s="16"/>
    </row>
    <row r="22" spans="1:19" s="3" customFormat="1" ht="15" customHeight="1">
      <c r="A22" s="62"/>
      <c r="B22" s="63">
        <v>11</v>
      </c>
      <c r="C22" s="22"/>
      <c r="D22" s="23"/>
      <c r="E22" s="24"/>
      <c r="F22" s="22"/>
      <c r="G22" s="23"/>
      <c r="H22" s="24"/>
      <c r="I22" s="22"/>
      <c r="J22" s="23"/>
      <c r="K22" s="24"/>
      <c r="L22" s="22"/>
      <c r="M22" s="23"/>
      <c r="N22" s="24"/>
      <c r="S22" s="16"/>
    </row>
    <row r="23" spans="1:19" s="3" customFormat="1" ht="15" customHeight="1">
      <c r="A23" s="62"/>
      <c r="B23" s="63">
        <v>12</v>
      </c>
      <c r="C23" s="22"/>
      <c r="D23" s="23"/>
      <c r="E23" s="24"/>
      <c r="F23" s="22"/>
      <c r="G23" s="23"/>
      <c r="H23" s="24"/>
      <c r="I23" s="22"/>
      <c r="J23" s="23"/>
      <c r="K23" s="24"/>
      <c r="L23" s="22"/>
      <c r="M23" s="23"/>
      <c r="N23" s="24"/>
      <c r="S23" s="16"/>
    </row>
    <row r="24" spans="1:19" s="3" customFormat="1" ht="15" customHeight="1">
      <c r="A24" s="62"/>
      <c r="B24" s="63">
        <v>13</v>
      </c>
      <c r="C24" s="22"/>
      <c r="D24" s="23"/>
      <c r="E24" s="24"/>
      <c r="F24" s="22"/>
      <c r="G24" s="23"/>
      <c r="H24" s="24"/>
      <c r="I24" s="22"/>
      <c r="J24" s="23"/>
      <c r="K24" s="24"/>
      <c r="L24" s="22"/>
      <c r="M24" s="23"/>
      <c r="N24" s="24"/>
      <c r="S24" s="16"/>
    </row>
    <row r="25" spans="1:19" s="3" customFormat="1" ht="15" customHeight="1">
      <c r="A25" s="62"/>
      <c r="B25" s="63">
        <v>14</v>
      </c>
      <c r="C25" s="22"/>
      <c r="D25" s="23"/>
      <c r="E25" s="24"/>
      <c r="F25" s="22"/>
      <c r="G25" s="23"/>
      <c r="H25" s="24"/>
      <c r="I25" s="22"/>
      <c r="J25" s="23"/>
      <c r="K25" s="24"/>
      <c r="L25" s="22"/>
      <c r="M25" s="23"/>
      <c r="N25" s="24"/>
      <c r="S25" s="16"/>
    </row>
    <row r="26" spans="1:19" s="3" customFormat="1" ht="15" customHeight="1">
      <c r="A26" s="62"/>
      <c r="B26" s="63">
        <v>15</v>
      </c>
      <c r="C26" s="22"/>
      <c r="D26" s="23"/>
      <c r="E26" s="24"/>
      <c r="F26" s="22"/>
      <c r="G26" s="23"/>
      <c r="H26" s="24"/>
      <c r="I26" s="22"/>
      <c r="J26" s="23"/>
      <c r="K26" s="24"/>
      <c r="L26" s="22"/>
      <c r="M26" s="23"/>
      <c r="N26" s="24"/>
      <c r="R26" s="4"/>
      <c r="S26" s="16"/>
    </row>
    <row r="27" spans="1:19" s="3" customFormat="1" ht="15" customHeight="1">
      <c r="A27" s="62"/>
      <c r="B27" s="63">
        <v>16</v>
      </c>
      <c r="C27" s="22"/>
      <c r="D27" s="23"/>
      <c r="E27" s="24"/>
      <c r="F27" s="22"/>
      <c r="G27" s="23"/>
      <c r="H27" s="24"/>
      <c r="I27" s="22"/>
      <c r="J27" s="23"/>
      <c r="K27" s="24"/>
      <c r="L27" s="22"/>
      <c r="M27" s="23"/>
      <c r="N27" s="24"/>
      <c r="S27" s="16"/>
    </row>
    <row r="28" spans="1:19" s="3" customFormat="1" ht="15" customHeight="1">
      <c r="A28" s="62"/>
      <c r="B28" s="63">
        <v>17</v>
      </c>
      <c r="C28" s="22"/>
      <c r="D28" s="23"/>
      <c r="E28" s="24"/>
      <c r="F28" s="22"/>
      <c r="G28" s="23"/>
      <c r="H28" s="24"/>
      <c r="I28" s="22"/>
      <c r="J28" s="23"/>
      <c r="K28" s="24"/>
      <c r="L28" s="22"/>
      <c r="M28" s="23"/>
      <c r="N28" s="24"/>
      <c r="S28" s="16"/>
    </row>
    <row r="29" spans="1:19" s="3" customFormat="1" ht="15" customHeight="1">
      <c r="A29" s="62"/>
      <c r="B29" s="63">
        <v>18</v>
      </c>
      <c r="C29" s="22"/>
      <c r="D29" s="23"/>
      <c r="E29" s="24"/>
      <c r="F29" s="22"/>
      <c r="G29" s="23"/>
      <c r="H29" s="24"/>
      <c r="I29" s="22"/>
      <c r="J29" s="23"/>
      <c r="K29" s="24"/>
      <c r="L29" s="22"/>
      <c r="M29" s="23"/>
      <c r="N29" s="24"/>
      <c r="S29" s="16"/>
    </row>
    <row r="30" spans="1:19" s="3" customFormat="1" ht="15" customHeight="1">
      <c r="A30" s="62"/>
      <c r="B30" s="63">
        <v>19</v>
      </c>
      <c r="C30" s="22"/>
      <c r="D30" s="23"/>
      <c r="E30" s="24"/>
      <c r="F30" s="22"/>
      <c r="G30" s="23"/>
      <c r="H30" s="24"/>
      <c r="I30" s="22"/>
      <c r="J30" s="23"/>
      <c r="K30" s="24"/>
      <c r="L30" s="22"/>
      <c r="M30" s="23"/>
      <c r="N30" s="24"/>
      <c r="S30" s="16"/>
    </row>
    <row r="31" spans="1:19" s="3" customFormat="1" ht="15" customHeight="1">
      <c r="A31" s="62"/>
      <c r="B31" s="63">
        <v>20</v>
      </c>
      <c r="C31" s="22"/>
      <c r="D31" s="23"/>
      <c r="E31" s="24"/>
      <c r="F31" s="22"/>
      <c r="G31" s="23"/>
      <c r="H31" s="24"/>
      <c r="I31" s="22"/>
      <c r="J31" s="23"/>
      <c r="K31" s="24"/>
      <c r="L31" s="22"/>
      <c r="M31" s="23"/>
      <c r="N31" s="24"/>
      <c r="S31" s="16"/>
    </row>
    <row r="32" spans="1:19" s="3" customFormat="1" ht="15" customHeight="1">
      <c r="A32" s="62"/>
      <c r="B32" s="63">
        <v>21</v>
      </c>
      <c r="C32" s="22"/>
      <c r="D32" s="23"/>
      <c r="E32" s="24"/>
      <c r="F32" s="22"/>
      <c r="G32" s="23"/>
      <c r="H32" s="24"/>
      <c r="I32" s="22"/>
      <c r="J32" s="23"/>
      <c r="K32" s="24"/>
      <c r="L32" s="22"/>
      <c r="M32" s="23"/>
      <c r="N32" s="24"/>
      <c r="S32" s="16"/>
    </row>
    <row r="33" spans="1:19" s="3" customFormat="1" ht="15" customHeight="1">
      <c r="A33" s="62"/>
      <c r="B33" s="63">
        <v>22</v>
      </c>
      <c r="C33" s="22"/>
      <c r="D33" s="23"/>
      <c r="E33" s="24"/>
      <c r="F33" s="22"/>
      <c r="G33" s="23"/>
      <c r="H33" s="24"/>
      <c r="I33" s="22"/>
      <c r="J33" s="23"/>
      <c r="K33" s="24"/>
      <c r="L33" s="22"/>
      <c r="M33" s="23"/>
      <c r="N33" s="24"/>
      <c r="S33" s="16"/>
    </row>
    <row r="34" spans="1:19" s="3" customFormat="1" ht="15" customHeight="1">
      <c r="A34" s="62"/>
      <c r="B34" s="63">
        <v>23</v>
      </c>
      <c r="C34" s="22"/>
      <c r="D34" s="23"/>
      <c r="E34" s="24"/>
      <c r="F34" s="22"/>
      <c r="G34" s="23"/>
      <c r="H34" s="24"/>
      <c r="I34" s="22"/>
      <c r="J34" s="23"/>
      <c r="K34" s="24"/>
      <c r="L34" s="22"/>
      <c r="M34" s="23"/>
      <c r="N34" s="24"/>
      <c r="S34" s="16"/>
    </row>
    <row r="35" spans="1:19" s="3" customFormat="1" ht="15" customHeight="1">
      <c r="A35" s="62"/>
      <c r="B35" s="63">
        <v>24</v>
      </c>
      <c r="C35" s="22"/>
      <c r="D35" s="23"/>
      <c r="E35" s="24"/>
      <c r="F35" s="22"/>
      <c r="G35" s="23"/>
      <c r="H35" s="24"/>
      <c r="I35" s="22"/>
      <c r="J35" s="23"/>
      <c r="K35" s="24"/>
      <c r="L35" s="22"/>
      <c r="M35" s="23"/>
      <c r="N35" s="24"/>
      <c r="S35" s="16"/>
    </row>
    <row r="36" spans="1:19" s="3" customFormat="1" ht="15" customHeight="1">
      <c r="A36" s="62"/>
      <c r="B36" s="63">
        <v>25</v>
      </c>
      <c r="C36" s="22"/>
      <c r="D36" s="23"/>
      <c r="E36" s="24"/>
      <c r="F36" s="22"/>
      <c r="G36" s="23"/>
      <c r="H36" s="24"/>
      <c r="I36" s="22"/>
      <c r="J36" s="23"/>
      <c r="K36" s="24"/>
      <c r="L36" s="22"/>
      <c r="M36" s="23"/>
      <c r="N36" s="24"/>
      <c r="S36" s="16"/>
    </row>
    <row r="37" spans="1:19" s="3" customFormat="1" ht="15" customHeight="1">
      <c r="A37" s="62"/>
      <c r="B37" s="63">
        <v>26</v>
      </c>
      <c r="C37" s="22"/>
      <c r="D37" s="23"/>
      <c r="E37" s="24"/>
      <c r="F37" s="22"/>
      <c r="G37" s="23"/>
      <c r="H37" s="24"/>
      <c r="I37" s="22"/>
      <c r="J37" s="23"/>
      <c r="K37" s="24"/>
      <c r="L37" s="22"/>
      <c r="M37" s="23"/>
      <c r="N37" s="24"/>
      <c r="S37" s="16"/>
    </row>
    <row r="38" spans="1:19" s="3" customFormat="1" ht="15" customHeight="1">
      <c r="A38" s="62"/>
      <c r="B38" s="63">
        <v>27</v>
      </c>
      <c r="C38" s="22"/>
      <c r="D38" s="23"/>
      <c r="E38" s="24"/>
      <c r="F38" s="22"/>
      <c r="G38" s="23"/>
      <c r="H38" s="24"/>
      <c r="I38" s="22"/>
      <c r="J38" s="23"/>
      <c r="K38" s="24"/>
      <c r="L38" s="22"/>
      <c r="M38" s="23"/>
      <c r="N38" s="24"/>
      <c r="S38" s="16"/>
    </row>
    <row r="39" spans="1:19" s="3" customFormat="1" ht="15" customHeight="1">
      <c r="A39" s="62"/>
      <c r="B39" s="63">
        <v>28</v>
      </c>
      <c r="C39" s="22"/>
      <c r="D39" s="23"/>
      <c r="E39" s="24"/>
      <c r="F39" s="22"/>
      <c r="G39" s="23"/>
      <c r="H39" s="24"/>
      <c r="I39" s="22"/>
      <c r="J39" s="23"/>
      <c r="K39" s="24"/>
      <c r="L39" s="22"/>
      <c r="M39" s="23"/>
      <c r="N39" s="24"/>
      <c r="S39" s="16"/>
    </row>
    <row r="40" spans="1:19" s="3" customFormat="1" ht="15" customHeight="1">
      <c r="A40" s="62"/>
      <c r="B40" s="63">
        <v>29</v>
      </c>
      <c r="C40" s="22"/>
      <c r="D40" s="23"/>
      <c r="E40" s="24"/>
      <c r="F40" s="22"/>
      <c r="G40" s="23"/>
      <c r="H40" s="24"/>
      <c r="I40" s="22"/>
      <c r="J40" s="23"/>
      <c r="K40" s="24"/>
      <c r="L40" s="22"/>
      <c r="M40" s="23"/>
      <c r="N40" s="24"/>
      <c r="R40" s="4"/>
      <c r="S40" s="16"/>
    </row>
    <row r="41" spans="1:19" s="3" customFormat="1" ht="15" customHeight="1">
      <c r="A41" s="62"/>
      <c r="B41" s="63">
        <v>30</v>
      </c>
      <c r="C41" s="22"/>
      <c r="D41" s="23"/>
      <c r="E41" s="24"/>
      <c r="F41" s="22"/>
      <c r="G41" s="23"/>
      <c r="H41" s="24"/>
      <c r="I41" s="22"/>
      <c r="J41" s="23"/>
      <c r="K41" s="24"/>
      <c r="L41" s="22"/>
      <c r="M41" s="23"/>
      <c r="N41" s="24"/>
      <c r="S41" s="16"/>
    </row>
    <row r="42" spans="1:19" s="3" customFormat="1" ht="15" customHeight="1">
      <c r="A42" s="62"/>
      <c r="B42" s="63">
        <v>31</v>
      </c>
      <c r="C42" s="22"/>
      <c r="D42" s="23"/>
      <c r="E42" s="24"/>
      <c r="F42" s="22"/>
      <c r="G42" s="23"/>
      <c r="H42" s="24"/>
      <c r="I42" s="22"/>
      <c r="J42" s="23"/>
      <c r="K42" s="24"/>
      <c r="L42" s="22"/>
      <c r="M42" s="23"/>
      <c r="N42" s="24"/>
      <c r="S42" s="16"/>
    </row>
    <row r="43" spans="1:19" s="3" customFormat="1" ht="15" customHeight="1">
      <c r="A43" s="62"/>
      <c r="B43" s="63">
        <v>32</v>
      </c>
      <c r="C43" s="22"/>
      <c r="D43" s="23"/>
      <c r="E43" s="24"/>
      <c r="F43" s="22"/>
      <c r="G43" s="23"/>
      <c r="H43" s="24"/>
      <c r="I43" s="22"/>
      <c r="J43" s="23"/>
      <c r="K43" s="24"/>
      <c r="L43" s="22"/>
      <c r="M43" s="23"/>
      <c r="N43" s="24"/>
      <c r="S43" s="16"/>
    </row>
    <row r="44" spans="1:19" s="3" customFormat="1" ht="15" customHeight="1">
      <c r="A44" s="62"/>
      <c r="B44" s="63">
        <v>33</v>
      </c>
      <c r="C44" s="22"/>
      <c r="D44" s="23"/>
      <c r="E44" s="24"/>
      <c r="F44" s="22"/>
      <c r="G44" s="23"/>
      <c r="H44" s="24"/>
      <c r="I44" s="22"/>
      <c r="J44" s="23"/>
      <c r="K44" s="24"/>
      <c r="L44" s="22"/>
      <c r="M44" s="23"/>
      <c r="N44" s="24"/>
      <c r="S44" s="16"/>
    </row>
    <row r="45" spans="1:19" s="3" customFormat="1" ht="15" customHeight="1">
      <c r="A45" s="62"/>
      <c r="B45" s="63">
        <v>34</v>
      </c>
      <c r="C45" s="22"/>
      <c r="D45" s="23"/>
      <c r="E45" s="24"/>
      <c r="F45" s="22"/>
      <c r="G45" s="23"/>
      <c r="H45" s="24"/>
      <c r="I45" s="22"/>
      <c r="J45" s="23"/>
      <c r="K45" s="24"/>
      <c r="L45" s="22"/>
      <c r="M45" s="23"/>
      <c r="N45" s="24"/>
      <c r="S45" s="16"/>
    </row>
    <row r="46" spans="1:19" s="3" customFormat="1" ht="15" customHeight="1">
      <c r="A46" s="62"/>
      <c r="B46" s="63">
        <v>35</v>
      </c>
      <c r="C46" s="22"/>
      <c r="D46" s="23"/>
      <c r="E46" s="24"/>
      <c r="F46" s="22"/>
      <c r="G46" s="23"/>
      <c r="H46" s="24"/>
      <c r="I46" s="22"/>
      <c r="J46" s="23"/>
      <c r="K46" s="24"/>
      <c r="L46" s="22"/>
      <c r="M46" s="23"/>
      <c r="N46" s="24"/>
      <c r="S46" s="16"/>
    </row>
    <row r="47" spans="1:19" s="3" customFormat="1" ht="15" customHeight="1">
      <c r="A47" s="62"/>
      <c r="B47" s="63">
        <v>36</v>
      </c>
      <c r="C47" s="22"/>
      <c r="D47" s="23"/>
      <c r="E47" s="24"/>
      <c r="F47" s="22"/>
      <c r="G47" s="23"/>
      <c r="H47" s="24"/>
      <c r="I47" s="22"/>
      <c r="J47" s="23"/>
      <c r="K47" s="24"/>
      <c r="L47" s="22"/>
      <c r="M47" s="23"/>
      <c r="N47" s="24"/>
      <c r="S47" s="16"/>
    </row>
    <row r="48" spans="1:19" s="3" customFormat="1" ht="15" customHeight="1">
      <c r="A48" s="62"/>
      <c r="B48" s="63">
        <v>37</v>
      </c>
      <c r="C48" s="22"/>
      <c r="D48" s="23"/>
      <c r="E48" s="24"/>
      <c r="F48" s="22"/>
      <c r="G48" s="23"/>
      <c r="H48" s="24"/>
      <c r="I48" s="22"/>
      <c r="J48" s="23"/>
      <c r="K48" s="24"/>
      <c r="L48" s="22"/>
      <c r="M48" s="23"/>
      <c r="N48" s="24"/>
      <c r="S48" s="16"/>
    </row>
    <row r="49" spans="1:19" s="3" customFormat="1" ht="15" customHeight="1">
      <c r="A49" s="62"/>
      <c r="B49" s="63">
        <v>38</v>
      </c>
      <c r="C49" s="22"/>
      <c r="D49" s="23"/>
      <c r="E49" s="24"/>
      <c r="F49" s="22"/>
      <c r="G49" s="23"/>
      <c r="H49" s="24"/>
      <c r="I49" s="22"/>
      <c r="J49" s="23"/>
      <c r="K49" s="24"/>
      <c r="L49" s="22"/>
      <c r="M49" s="23"/>
      <c r="N49" s="24"/>
      <c r="S49" s="16"/>
    </row>
    <row r="50" spans="1:19" s="3" customFormat="1" ht="15" customHeight="1">
      <c r="A50" s="62"/>
      <c r="B50" s="63">
        <v>39</v>
      </c>
      <c r="C50" s="22"/>
      <c r="D50" s="23"/>
      <c r="E50" s="24"/>
      <c r="F50" s="22"/>
      <c r="G50" s="23"/>
      <c r="H50" s="24"/>
      <c r="I50" s="22"/>
      <c r="J50" s="23"/>
      <c r="K50" s="24"/>
      <c r="L50" s="22"/>
      <c r="M50" s="23"/>
      <c r="N50" s="24"/>
      <c r="S50" s="16"/>
    </row>
    <row r="51" spans="1:19" s="3" customFormat="1" ht="15" customHeight="1">
      <c r="A51" s="62"/>
      <c r="B51" s="63">
        <v>40</v>
      </c>
      <c r="C51" s="22"/>
      <c r="D51" s="23"/>
      <c r="E51" s="24"/>
      <c r="F51" s="22"/>
      <c r="G51" s="23"/>
      <c r="H51" s="24"/>
      <c r="I51" s="22"/>
      <c r="J51" s="23"/>
      <c r="K51" s="24"/>
      <c r="L51" s="22"/>
      <c r="M51" s="23"/>
      <c r="N51" s="24"/>
      <c r="S51" s="16"/>
    </row>
    <row r="52" spans="1:19" s="3" customFormat="1" ht="15" customHeight="1">
      <c r="A52" s="62"/>
      <c r="B52" s="63">
        <v>41</v>
      </c>
      <c r="C52" s="22"/>
      <c r="D52" s="23"/>
      <c r="E52" s="24"/>
      <c r="F52" s="22"/>
      <c r="G52" s="23"/>
      <c r="H52" s="24"/>
      <c r="I52" s="22"/>
      <c r="J52" s="23"/>
      <c r="K52" s="24"/>
      <c r="L52" s="22"/>
      <c r="M52" s="23"/>
      <c r="N52" s="24"/>
      <c r="S52" s="16"/>
    </row>
    <row r="53" spans="1:19" s="3" customFormat="1" ht="15" customHeight="1">
      <c r="A53" s="62"/>
      <c r="B53" s="63">
        <v>42</v>
      </c>
      <c r="C53" s="22"/>
      <c r="D53" s="23"/>
      <c r="E53" s="24"/>
      <c r="F53" s="22"/>
      <c r="G53" s="23"/>
      <c r="H53" s="24"/>
      <c r="I53" s="22"/>
      <c r="J53" s="23"/>
      <c r="K53" s="24"/>
      <c r="L53" s="22"/>
      <c r="M53" s="23"/>
      <c r="N53" s="24"/>
      <c r="S53" s="16"/>
    </row>
    <row r="54" spans="1:19" s="3" customFormat="1" ht="15" customHeight="1">
      <c r="A54" s="62"/>
      <c r="B54" s="63">
        <v>43</v>
      </c>
      <c r="C54" s="22"/>
      <c r="D54" s="23"/>
      <c r="E54" s="24"/>
      <c r="F54" s="22"/>
      <c r="G54" s="23"/>
      <c r="H54" s="24"/>
      <c r="I54" s="22"/>
      <c r="J54" s="23"/>
      <c r="K54" s="24"/>
      <c r="L54" s="22"/>
      <c r="M54" s="23"/>
      <c r="N54" s="24"/>
      <c r="R54" s="4"/>
      <c r="S54" s="16"/>
    </row>
    <row r="55" spans="1:19" s="3" customFormat="1" ht="15" customHeight="1">
      <c r="A55" s="62"/>
      <c r="B55" s="63">
        <v>44</v>
      </c>
      <c r="C55" s="22"/>
      <c r="D55" s="23"/>
      <c r="E55" s="24"/>
      <c r="F55" s="22"/>
      <c r="G55" s="23"/>
      <c r="H55" s="24"/>
      <c r="I55" s="22"/>
      <c r="J55" s="23"/>
      <c r="K55" s="24"/>
      <c r="L55" s="22"/>
      <c r="M55" s="23"/>
      <c r="N55" s="24"/>
      <c r="S55" s="16"/>
    </row>
    <row r="56" spans="1:19" s="3" customFormat="1" ht="15" customHeight="1">
      <c r="A56" s="62"/>
      <c r="B56" s="63">
        <v>45</v>
      </c>
      <c r="C56" s="22"/>
      <c r="D56" s="23"/>
      <c r="E56" s="24"/>
      <c r="F56" s="22"/>
      <c r="G56" s="23"/>
      <c r="H56" s="24"/>
      <c r="I56" s="22"/>
      <c r="J56" s="23"/>
      <c r="K56" s="24"/>
      <c r="L56" s="22"/>
      <c r="M56" s="23"/>
      <c r="N56" s="24"/>
      <c r="S56" s="16"/>
    </row>
    <row r="57" spans="1:19" s="3" customFormat="1" ht="15" customHeight="1">
      <c r="A57" s="62"/>
      <c r="B57" s="63">
        <v>46</v>
      </c>
      <c r="C57" s="22"/>
      <c r="D57" s="23"/>
      <c r="E57" s="24"/>
      <c r="F57" s="22"/>
      <c r="G57" s="23"/>
      <c r="H57" s="24"/>
      <c r="I57" s="22"/>
      <c r="J57" s="23"/>
      <c r="K57" s="24"/>
      <c r="L57" s="22"/>
      <c r="M57" s="23"/>
      <c r="N57" s="24"/>
      <c r="S57" s="16"/>
    </row>
    <row r="58" spans="1:19" s="3" customFormat="1" ht="15" customHeight="1">
      <c r="A58" s="62"/>
      <c r="B58" s="63">
        <v>47</v>
      </c>
      <c r="C58" s="22"/>
      <c r="D58" s="23"/>
      <c r="E58" s="24"/>
      <c r="F58" s="22"/>
      <c r="G58" s="23"/>
      <c r="H58" s="24"/>
      <c r="I58" s="22"/>
      <c r="J58" s="23"/>
      <c r="K58" s="24"/>
      <c r="L58" s="22"/>
      <c r="M58" s="23"/>
      <c r="N58" s="24"/>
      <c r="S58" s="16"/>
    </row>
    <row r="59" spans="1:19" s="3" customFormat="1" ht="15" customHeight="1">
      <c r="A59" s="62"/>
      <c r="B59" s="63">
        <v>48</v>
      </c>
      <c r="C59" s="22"/>
      <c r="D59" s="23"/>
      <c r="E59" s="24"/>
      <c r="F59" s="22"/>
      <c r="G59" s="23"/>
      <c r="H59" s="24"/>
      <c r="I59" s="22"/>
      <c r="J59" s="23"/>
      <c r="K59" s="24"/>
      <c r="L59" s="22"/>
      <c r="M59" s="23"/>
      <c r="N59" s="24"/>
      <c r="S59" s="16"/>
    </row>
    <row r="60" spans="1:19" s="3" customFormat="1" ht="15" customHeight="1">
      <c r="A60" s="62"/>
      <c r="B60" s="63">
        <v>49</v>
      </c>
      <c r="C60" s="22"/>
      <c r="D60" s="23"/>
      <c r="E60" s="24"/>
      <c r="F60" s="22"/>
      <c r="G60" s="23"/>
      <c r="H60" s="24"/>
      <c r="I60" s="22"/>
      <c r="J60" s="23"/>
      <c r="K60" s="24"/>
      <c r="L60" s="22"/>
      <c r="M60" s="23"/>
      <c r="N60" s="24"/>
      <c r="S60" s="16"/>
    </row>
    <row r="61" spans="1:19" s="3" customFormat="1" ht="15" customHeight="1">
      <c r="A61" s="62"/>
      <c r="B61" s="63">
        <v>50</v>
      </c>
      <c r="C61" s="22"/>
      <c r="D61" s="23"/>
      <c r="E61" s="24"/>
      <c r="F61" s="22"/>
      <c r="G61" s="23"/>
      <c r="H61" s="24"/>
      <c r="I61" s="22"/>
      <c r="J61" s="23"/>
      <c r="K61" s="24"/>
      <c r="L61" s="22"/>
      <c r="M61" s="23"/>
      <c r="N61" s="24"/>
      <c r="S61" s="16"/>
    </row>
    <row r="62" spans="1:19" s="3" customFormat="1" ht="15" customHeight="1">
      <c r="A62" s="62"/>
      <c r="B62" s="63">
        <v>51</v>
      </c>
      <c r="C62" s="22"/>
      <c r="D62" s="23"/>
      <c r="E62" s="24"/>
      <c r="F62" s="22"/>
      <c r="G62" s="23"/>
      <c r="H62" s="24"/>
      <c r="I62" s="22"/>
      <c r="J62" s="23"/>
      <c r="K62" s="24"/>
      <c r="L62" s="22"/>
      <c r="M62" s="23"/>
      <c r="N62" s="24"/>
      <c r="S62" s="16"/>
    </row>
    <row r="63" spans="1:19" s="3" customFormat="1" ht="15" customHeight="1">
      <c r="A63" s="62"/>
      <c r="B63" s="63">
        <v>52</v>
      </c>
      <c r="C63" s="22"/>
      <c r="D63" s="23"/>
      <c r="E63" s="24"/>
      <c r="F63" s="22"/>
      <c r="G63" s="23"/>
      <c r="H63" s="24"/>
      <c r="I63" s="22"/>
      <c r="J63" s="23"/>
      <c r="K63" s="24"/>
      <c r="L63" s="22"/>
      <c r="M63" s="23"/>
      <c r="N63" s="24"/>
      <c r="S63" s="16"/>
    </row>
    <row r="64" spans="1:19" s="3" customFormat="1" ht="15" customHeight="1">
      <c r="A64" s="62"/>
      <c r="B64" s="63">
        <v>53</v>
      </c>
      <c r="C64" s="22"/>
      <c r="D64" s="23"/>
      <c r="E64" s="24"/>
      <c r="F64" s="22"/>
      <c r="G64" s="23"/>
      <c r="H64" s="24"/>
      <c r="I64" s="22"/>
      <c r="J64" s="23"/>
      <c r="K64" s="24"/>
      <c r="L64" s="22"/>
      <c r="M64" s="23"/>
      <c r="N64" s="24"/>
      <c r="S64" s="16"/>
    </row>
    <row r="65" spans="1:19" s="3" customFormat="1" ht="15" customHeight="1">
      <c r="A65" s="62"/>
      <c r="B65" s="63">
        <v>54</v>
      </c>
      <c r="C65" s="22"/>
      <c r="D65" s="23"/>
      <c r="E65" s="24"/>
      <c r="F65" s="22"/>
      <c r="G65" s="23"/>
      <c r="H65" s="24"/>
      <c r="I65" s="22"/>
      <c r="J65" s="23"/>
      <c r="K65" s="24"/>
      <c r="L65" s="22"/>
      <c r="M65" s="23"/>
      <c r="N65" s="24"/>
      <c r="S65" s="16"/>
    </row>
    <row r="66" spans="1:19" s="3" customFormat="1" ht="15" customHeight="1">
      <c r="A66" s="62"/>
      <c r="B66" s="63">
        <v>55</v>
      </c>
      <c r="C66" s="22"/>
      <c r="D66" s="23"/>
      <c r="E66" s="24"/>
      <c r="F66" s="22"/>
      <c r="G66" s="23"/>
      <c r="H66" s="24"/>
      <c r="I66" s="22"/>
      <c r="J66" s="23"/>
      <c r="K66" s="24"/>
      <c r="L66" s="22"/>
      <c r="M66" s="23"/>
      <c r="N66" s="24"/>
      <c r="S66" s="16"/>
    </row>
    <row r="67" spans="1:19" s="3" customFormat="1" ht="15" customHeight="1">
      <c r="A67" s="62"/>
      <c r="B67" s="63">
        <v>56</v>
      </c>
      <c r="C67" s="22"/>
      <c r="D67" s="23"/>
      <c r="E67" s="24"/>
      <c r="F67" s="22"/>
      <c r="G67" s="23"/>
      <c r="H67" s="24"/>
      <c r="I67" s="22"/>
      <c r="J67" s="23"/>
      <c r="K67" s="24"/>
      <c r="L67" s="22"/>
      <c r="M67" s="23"/>
      <c r="N67" s="24"/>
      <c r="S67" s="16"/>
    </row>
    <row r="68" spans="1:19" s="3" customFormat="1" ht="15" customHeight="1">
      <c r="A68" s="62"/>
      <c r="B68" s="63">
        <v>57</v>
      </c>
      <c r="C68" s="22"/>
      <c r="D68" s="23"/>
      <c r="E68" s="24"/>
      <c r="F68" s="22"/>
      <c r="G68" s="23"/>
      <c r="H68" s="24"/>
      <c r="I68" s="22"/>
      <c r="J68" s="23"/>
      <c r="K68" s="24"/>
      <c r="L68" s="22"/>
      <c r="M68" s="23"/>
      <c r="N68" s="24"/>
      <c r="S68" s="16"/>
    </row>
    <row r="69" spans="1:19" s="3" customFormat="1" ht="15" customHeight="1">
      <c r="A69" s="62"/>
      <c r="B69" s="63">
        <v>58</v>
      </c>
      <c r="C69" s="22"/>
      <c r="D69" s="23"/>
      <c r="E69" s="24"/>
      <c r="F69" s="22"/>
      <c r="G69" s="23"/>
      <c r="H69" s="24"/>
      <c r="I69" s="22"/>
      <c r="J69" s="23"/>
      <c r="K69" s="24"/>
      <c r="L69" s="22"/>
      <c r="M69" s="23"/>
      <c r="N69" s="24"/>
      <c r="S69" s="16"/>
    </row>
    <row r="70" spans="1:19" s="3" customFormat="1" ht="15" customHeight="1">
      <c r="A70" s="62"/>
      <c r="B70" s="63">
        <v>59</v>
      </c>
      <c r="C70" s="22"/>
      <c r="D70" s="23"/>
      <c r="E70" s="24"/>
      <c r="F70" s="22"/>
      <c r="G70" s="23"/>
      <c r="H70" s="24"/>
      <c r="I70" s="22"/>
      <c r="J70" s="23"/>
      <c r="K70" s="24"/>
      <c r="L70" s="22"/>
      <c r="M70" s="23"/>
      <c r="N70" s="24"/>
      <c r="S70" s="16"/>
    </row>
    <row r="71" spans="1:19" s="3" customFormat="1" ht="15" customHeight="1">
      <c r="A71" s="62"/>
      <c r="B71" s="63">
        <v>60</v>
      </c>
      <c r="C71" s="22"/>
      <c r="D71" s="23"/>
      <c r="E71" s="24"/>
      <c r="F71" s="22"/>
      <c r="G71" s="23"/>
      <c r="H71" s="24"/>
      <c r="I71" s="22"/>
      <c r="J71" s="23"/>
      <c r="K71" s="24"/>
      <c r="L71" s="22"/>
      <c r="M71" s="23"/>
      <c r="N71" s="24"/>
      <c r="S71" s="16"/>
    </row>
    <row r="72" spans="1:19" s="3" customFormat="1" ht="15" customHeight="1">
      <c r="A72" s="62"/>
      <c r="B72" s="63">
        <v>61</v>
      </c>
      <c r="C72" s="22"/>
      <c r="D72" s="23"/>
      <c r="E72" s="24"/>
      <c r="F72" s="22"/>
      <c r="G72" s="23"/>
      <c r="H72" s="24"/>
      <c r="I72" s="22"/>
      <c r="J72" s="23"/>
      <c r="K72" s="24"/>
      <c r="L72" s="22"/>
      <c r="M72" s="23"/>
      <c r="N72" s="24"/>
      <c r="S72" s="16"/>
    </row>
    <row r="73" spans="1:19" s="3" customFormat="1" ht="15" customHeight="1">
      <c r="A73" s="62"/>
      <c r="B73" s="63">
        <v>62</v>
      </c>
      <c r="C73" s="22"/>
      <c r="D73" s="23"/>
      <c r="E73" s="24"/>
      <c r="F73" s="22"/>
      <c r="G73" s="23"/>
      <c r="H73" s="24"/>
      <c r="I73" s="22"/>
      <c r="J73" s="23"/>
      <c r="K73" s="24"/>
      <c r="L73" s="22"/>
      <c r="M73" s="23"/>
      <c r="N73" s="24"/>
      <c r="S73" s="16"/>
    </row>
    <row r="74" spans="1:19" s="3" customFormat="1" ht="15" customHeight="1">
      <c r="A74" s="62"/>
      <c r="B74" s="63">
        <v>63</v>
      </c>
      <c r="C74" s="22"/>
      <c r="D74" s="23"/>
      <c r="E74" s="24"/>
      <c r="F74" s="22"/>
      <c r="G74" s="23"/>
      <c r="H74" s="24"/>
      <c r="I74" s="22"/>
      <c r="J74" s="23"/>
      <c r="K74" s="24"/>
      <c r="L74" s="22"/>
      <c r="M74" s="23"/>
      <c r="N74" s="24"/>
      <c r="S74" s="16"/>
    </row>
    <row r="75" spans="1:19" s="3" customFormat="1" ht="15" customHeight="1">
      <c r="A75" s="62"/>
      <c r="B75" s="63">
        <v>64</v>
      </c>
      <c r="C75" s="22"/>
      <c r="D75" s="23"/>
      <c r="E75" s="24"/>
      <c r="F75" s="22"/>
      <c r="G75" s="23"/>
      <c r="H75" s="24"/>
      <c r="I75" s="22"/>
      <c r="J75" s="23"/>
      <c r="K75" s="24"/>
      <c r="L75" s="22"/>
      <c r="M75" s="23"/>
      <c r="N75" s="24"/>
      <c r="S75" s="16"/>
    </row>
    <row r="76" spans="1:19" s="3" customFormat="1" ht="15" customHeight="1">
      <c r="A76" s="62"/>
      <c r="B76" s="63">
        <v>65</v>
      </c>
      <c r="C76" s="22"/>
      <c r="D76" s="23"/>
      <c r="E76" s="24"/>
      <c r="F76" s="22"/>
      <c r="G76" s="23"/>
      <c r="H76" s="24"/>
      <c r="I76" s="22"/>
      <c r="J76" s="23"/>
      <c r="K76" s="24"/>
      <c r="L76" s="22"/>
      <c r="M76" s="23"/>
      <c r="N76" s="24"/>
      <c r="S76" s="16"/>
    </row>
    <row r="77" spans="1:19" s="3" customFormat="1" ht="15" customHeight="1">
      <c r="A77" s="62"/>
      <c r="B77" s="63">
        <v>66</v>
      </c>
      <c r="C77" s="22"/>
      <c r="D77" s="23"/>
      <c r="E77" s="24"/>
      <c r="F77" s="22"/>
      <c r="G77" s="23"/>
      <c r="H77" s="24"/>
      <c r="I77" s="22"/>
      <c r="J77" s="23"/>
      <c r="K77" s="24"/>
      <c r="L77" s="22"/>
      <c r="M77" s="23"/>
      <c r="N77" s="24"/>
      <c r="S77" s="16"/>
    </row>
    <row r="78" spans="1:19" s="3" customFormat="1" ht="15" customHeight="1">
      <c r="A78" s="62"/>
      <c r="B78" s="63">
        <v>67</v>
      </c>
      <c r="C78" s="22"/>
      <c r="D78" s="23"/>
      <c r="E78" s="24"/>
      <c r="F78" s="22"/>
      <c r="G78" s="23"/>
      <c r="H78" s="24"/>
      <c r="I78" s="22"/>
      <c r="J78" s="23"/>
      <c r="K78" s="24"/>
      <c r="L78" s="22"/>
      <c r="M78" s="23"/>
      <c r="N78" s="24"/>
      <c r="S78" s="16"/>
    </row>
    <row r="79" spans="1:19" s="3" customFormat="1" ht="15" customHeight="1">
      <c r="A79" s="62"/>
      <c r="B79" s="63">
        <v>68</v>
      </c>
      <c r="C79" s="22"/>
      <c r="D79" s="23"/>
      <c r="E79" s="24"/>
      <c r="F79" s="22"/>
      <c r="G79" s="23"/>
      <c r="H79" s="24"/>
      <c r="I79" s="22"/>
      <c r="J79" s="23"/>
      <c r="K79" s="24"/>
      <c r="L79" s="22"/>
      <c r="M79" s="23"/>
      <c r="N79" s="24"/>
      <c r="S79" s="16"/>
    </row>
    <row r="80" spans="1:19" s="3" customFormat="1" ht="15" customHeight="1">
      <c r="A80" s="62"/>
      <c r="B80" s="63">
        <v>69</v>
      </c>
      <c r="C80" s="22"/>
      <c r="D80" s="23"/>
      <c r="E80" s="24"/>
      <c r="F80" s="22"/>
      <c r="G80" s="23"/>
      <c r="H80" s="24"/>
      <c r="I80" s="22"/>
      <c r="J80" s="23"/>
      <c r="K80" s="24"/>
      <c r="L80" s="22"/>
      <c r="M80" s="23"/>
      <c r="N80" s="24"/>
      <c r="S80" s="16"/>
    </row>
    <row r="81" spans="1:19" s="3" customFormat="1" ht="15" customHeight="1">
      <c r="A81" s="62"/>
      <c r="B81" s="63">
        <v>70</v>
      </c>
      <c r="C81" s="22"/>
      <c r="D81" s="23"/>
      <c r="E81" s="24"/>
      <c r="F81" s="22"/>
      <c r="G81" s="23"/>
      <c r="H81" s="24"/>
      <c r="I81" s="22"/>
      <c r="J81" s="23"/>
      <c r="K81" s="24"/>
      <c r="L81" s="22"/>
      <c r="M81" s="23"/>
      <c r="N81" s="24"/>
      <c r="R81" s="4"/>
      <c r="S81" s="16"/>
    </row>
    <row r="82" spans="1:19" s="3" customFormat="1" ht="15" customHeight="1">
      <c r="A82" s="62"/>
      <c r="B82" s="63">
        <v>71</v>
      </c>
      <c r="C82" s="22"/>
      <c r="D82" s="23"/>
      <c r="E82" s="24"/>
      <c r="F82" s="22"/>
      <c r="G82" s="23"/>
      <c r="H82" s="24"/>
      <c r="I82" s="22"/>
      <c r="J82" s="23"/>
      <c r="K82" s="24"/>
      <c r="L82" s="22"/>
      <c r="M82" s="23"/>
      <c r="N82" s="24"/>
      <c r="S82" s="16"/>
    </row>
    <row r="83" spans="1:19" s="3" customFormat="1" ht="15" customHeight="1">
      <c r="A83" s="62"/>
      <c r="B83" s="63">
        <v>72</v>
      </c>
      <c r="C83" s="22"/>
      <c r="D83" s="23"/>
      <c r="E83" s="24"/>
      <c r="F83" s="22"/>
      <c r="G83" s="23"/>
      <c r="H83" s="24"/>
      <c r="I83" s="22"/>
      <c r="J83" s="23"/>
      <c r="K83" s="24"/>
      <c r="L83" s="22"/>
      <c r="M83" s="23"/>
      <c r="N83" s="24"/>
      <c r="S83" s="16"/>
    </row>
    <row r="84" spans="1:19" s="3" customFormat="1" ht="15" customHeight="1">
      <c r="A84" s="62"/>
      <c r="B84" s="63">
        <v>73</v>
      </c>
      <c r="C84" s="22"/>
      <c r="D84" s="23"/>
      <c r="E84" s="24"/>
      <c r="F84" s="22"/>
      <c r="G84" s="23"/>
      <c r="H84" s="24"/>
      <c r="I84" s="22"/>
      <c r="J84" s="23"/>
      <c r="K84" s="24"/>
      <c r="L84" s="22"/>
      <c r="M84" s="23"/>
      <c r="N84" s="24"/>
      <c r="S84" s="16"/>
    </row>
    <row r="85" spans="1:19" s="3" customFormat="1" ht="15" customHeight="1">
      <c r="A85" s="62"/>
      <c r="B85" s="63">
        <v>74</v>
      </c>
      <c r="C85" s="22"/>
      <c r="D85" s="23"/>
      <c r="E85" s="24"/>
      <c r="F85" s="22"/>
      <c r="G85" s="23"/>
      <c r="H85" s="24"/>
      <c r="I85" s="22"/>
      <c r="J85" s="23"/>
      <c r="K85" s="24"/>
      <c r="L85" s="22"/>
      <c r="M85" s="23"/>
      <c r="N85" s="24"/>
      <c r="S85" s="16"/>
    </row>
    <row r="86" spans="1:19" s="3" customFormat="1" ht="15" customHeight="1">
      <c r="A86" s="62"/>
      <c r="B86" s="63">
        <v>75</v>
      </c>
      <c r="C86" s="22"/>
      <c r="D86" s="23"/>
      <c r="E86" s="24"/>
      <c r="F86" s="22"/>
      <c r="G86" s="23"/>
      <c r="H86" s="24"/>
      <c r="I86" s="22"/>
      <c r="J86" s="23"/>
      <c r="K86" s="24"/>
      <c r="L86" s="22"/>
      <c r="M86" s="23"/>
      <c r="N86" s="24"/>
      <c r="S86" s="16"/>
    </row>
    <row r="87" spans="1:19" s="3" customFormat="1" ht="15" customHeight="1">
      <c r="A87" s="62"/>
      <c r="B87" s="63">
        <v>76</v>
      </c>
      <c r="C87" s="22"/>
      <c r="D87" s="23"/>
      <c r="E87" s="24"/>
      <c r="F87" s="22"/>
      <c r="G87" s="23"/>
      <c r="H87" s="24"/>
      <c r="I87" s="22"/>
      <c r="J87" s="23"/>
      <c r="K87" s="24"/>
      <c r="L87" s="22"/>
      <c r="M87" s="23"/>
      <c r="N87" s="24"/>
      <c r="S87" s="16"/>
    </row>
    <row r="88" spans="1:19" s="3" customFormat="1" ht="15" customHeight="1">
      <c r="A88" s="62"/>
      <c r="B88" s="63">
        <v>77</v>
      </c>
      <c r="C88" s="22"/>
      <c r="D88" s="23"/>
      <c r="E88" s="24"/>
      <c r="F88" s="22"/>
      <c r="G88" s="23"/>
      <c r="H88" s="24"/>
      <c r="I88" s="22"/>
      <c r="J88" s="23"/>
      <c r="K88" s="24"/>
      <c r="L88" s="22"/>
      <c r="M88" s="23"/>
      <c r="N88" s="24"/>
      <c r="S88" s="16"/>
    </row>
    <row r="89" spans="1:19" s="3" customFormat="1" ht="15" customHeight="1">
      <c r="A89" s="62"/>
      <c r="B89" s="63">
        <v>78</v>
      </c>
      <c r="C89" s="22"/>
      <c r="D89" s="23"/>
      <c r="E89" s="24"/>
      <c r="F89" s="22"/>
      <c r="G89" s="23"/>
      <c r="H89" s="24"/>
      <c r="I89" s="22"/>
      <c r="J89" s="23"/>
      <c r="K89" s="24"/>
      <c r="L89" s="22"/>
      <c r="M89" s="23"/>
      <c r="N89" s="24"/>
      <c r="S89" s="16"/>
    </row>
    <row r="90" spans="1:19" s="3" customFormat="1" ht="15" customHeight="1">
      <c r="A90" s="62"/>
      <c r="B90" s="63">
        <v>79</v>
      </c>
      <c r="C90" s="22"/>
      <c r="D90" s="23"/>
      <c r="E90" s="24"/>
      <c r="F90" s="22"/>
      <c r="G90" s="23"/>
      <c r="H90" s="24"/>
      <c r="I90" s="22"/>
      <c r="J90" s="23"/>
      <c r="K90" s="24"/>
      <c r="L90" s="22"/>
      <c r="M90" s="23"/>
      <c r="N90" s="24"/>
      <c r="S90" s="16"/>
    </row>
    <row r="91" spans="1:19" s="3" customFormat="1" ht="15" customHeight="1">
      <c r="A91" s="62"/>
      <c r="B91" s="63">
        <v>80</v>
      </c>
      <c r="C91" s="22"/>
      <c r="D91" s="23"/>
      <c r="E91" s="24"/>
      <c r="F91" s="22"/>
      <c r="G91" s="23"/>
      <c r="H91" s="24"/>
      <c r="I91" s="22"/>
      <c r="J91" s="23"/>
      <c r="K91" s="24"/>
      <c r="L91" s="22"/>
      <c r="M91" s="23"/>
      <c r="N91" s="24"/>
      <c r="S91" s="16"/>
    </row>
    <row r="92" spans="1:19" s="3" customFormat="1" ht="15" customHeight="1">
      <c r="A92" s="62"/>
      <c r="B92" s="63">
        <v>81</v>
      </c>
      <c r="C92" s="22"/>
      <c r="D92" s="23"/>
      <c r="E92" s="24"/>
      <c r="F92" s="22"/>
      <c r="G92" s="23"/>
      <c r="H92" s="24"/>
      <c r="I92" s="22"/>
      <c r="J92" s="23"/>
      <c r="K92" s="24"/>
      <c r="L92" s="22"/>
      <c r="M92" s="23"/>
      <c r="N92" s="24"/>
      <c r="S92" s="16"/>
    </row>
    <row r="93" spans="1:19" s="3" customFormat="1" ht="15" customHeight="1">
      <c r="A93" s="62"/>
      <c r="B93" s="63">
        <v>82</v>
      </c>
      <c r="C93" s="22"/>
      <c r="D93" s="23"/>
      <c r="E93" s="24"/>
      <c r="F93" s="22"/>
      <c r="G93" s="23"/>
      <c r="H93" s="24"/>
      <c r="I93" s="22"/>
      <c r="J93" s="23"/>
      <c r="K93" s="24"/>
      <c r="L93" s="22"/>
      <c r="M93" s="23"/>
      <c r="N93" s="24"/>
      <c r="S93" s="16"/>
    </row>
    <row r="94" spans="1:19" s="3" customFormat="1" ht="15" customHeight="1">
      <c r="A94" s="62"/>
      <c r="B94" s="63">
        <v>83</v>
      </c>
      <c r="C94" s="22"/>
      <c r="D94" s="23"/>
      <c r="E94" s="24"/>
      <c r="F94" s="22"/>
      <c r="G94" s="23"/>
      <c r="H94" s="24"/>
      <c r="I94" s="22"/>
      <c r="J94" s="23"/>
      <c r="K94" s="24"/>
      <c r="L94" s="22"/>
      <c r="M94" s="23"/>
      <c r="N94" s="24"/>
      <c r="S94" s="16"/>
    </row>
    <row r="95" spans="1:19" s="3" customFormat="1" ht="15" customHeight="1">
      <c r="A95" s="62"/>
      <c r="B95" s="63">
        <v>84</v>
      </c>
      <c r="C95" s="22"/>
      <c r="D95" s="23"/>
      <c r="E95" s="24"/>
      <c r="F95" s="22"/>
      <c r="G95" s="23"/>
      <c r="H95" s="24"/>
      <c r="I95" s="22"/>
      <c r="J95" s="23"/>
      <c r="K95" s="24"/>
      <c r="L95" s="22"/>
      <c r="M95" s="23"/>
      <c r="N95" s="24"/>
      <c r="R95" s="4"/>
      <c r="S95" s="16"/>
    </row>
    <row r="96" spans="1:19" s="3" customFormat="1" ht="15" customHeight="1">
      <c r="A96" s="62"/>
      <c r="B96" s="63">
        <v>85</v>
      </c>
      <c r="C96" s="22"/>
      <c r="D96" s="23"/>
      <c r="E96" s="24"/>
      <c r="F96" s="22"/>
      <c r="G96" s="23"/>
      <c r="H96" s="24"/>
      <c r="I96" s="22"/>
      <c r="J96" s="23"/>
      <c r="K96" s="24"/>
      <c r="L96" s="22"/>
      <c r="M96" s="23"/>
      <c r="N96" s="24"/>
      <c r="S96" s="16"/>
    </row>
    <row r="97" spans="1:19" s="3" customFormat="1" ht="15" customHeight="1">
      <c r="A97" s="62"/>
      <c r="B97" s="63">
        <v>86</v>
      </c>
      <c r="C97" s="22"/>
      <c r="D97" s="23"/>
      <c r="E97" s="24"/>
      <c r="F97" s="22"/>
      <c r="G97" s="23"/>
      <c r="H97" s="24"/>
      <c r="I97" s="22"/>
      <c r="J97" s="23"/>
      <c r="K97" s="24"/>
      <c r="L97" s="22"/>
      <c r="M97" s="23"/>
      <c r="N97" s="24"/>
      <c r="S97" s="16"/>
    </row>
    <row r="98" spans="1:19" s="3" customFormat="1" ht="15" customHeight="1">
      <c r="A98" s="62"/>
      <c r="B98" s="63">
        <v>87</v>
      </c>
      <c r="C98" s="22"/>
      <c r="D98" s="23"/>
      <c r="E98" s="24"/>
      <c r="F98" s="22"/>
      <c r="G98" s="23"/>
      <c r="H98" s="24"/>
      <c r="I98" s="22"/>
      <c r="J98" s="23"/>
      <c r="K98" s="24"/>
      <c r="L98" s="22"/>
      <c r="M98" s="23"/>
      <c r="N98" s="24"/>
      <c r="S98" s="16"/>
    </row>
    <row r="99" spans="1:19" s="3" customFormat="1" ht="15" customHeight="1">
      <c r="A99" s="62"/>
      <c r="B99" s="63">
        <v>88</v>
      </c>
      <c r="C99" s="22"/>
      <c r="D99" s="23"/>
      <c r="E99" s="24"/>
      <c r="F99" s="22"/>
      <c r="G99" s="23"/>
      <c r="H99" s="24"/>
      <c r="I99" s="22"/>
      <c r="J99" s="23"/>
      <c r="K99" s="24"/>
      <c r="L99" s="22"/>
      <c r="M99" s="23"/>
      <c r="N99" s="24"/>
      <c r="S99" s="16"/>
    </row>
    <row r="100" spans="1:19" s="3" customFormat="1" ht="15" customHeight="1">
      <c r="A100" s="62"/>
      <c r="B100" s="63">
        <v>89</v>
      </c>
      <c r="C100" s="22"/>
      <c r="D100" s="23"/>
      <c r="E100" s="24"/>
      <c r="F100" s="22"/>
      <c r="G100" s="23"/>
      <c r="H100" s="24"/>
      <c r="I100" s="22"/>
      <c r="J100" s="23"/>
      <c r="K100" s="24"/>
      <c r="L100" s="22"/>
      <c r="M100" s="23"/>
      <c r="N100" s="24"/>
      <c r="S100" s="16"/>
    </row>
    <row r="101" spans="1:19" s="3" customFormat="1" ht="15" customHeight="1">
      <c r="A101" s="62"/>
      <c r="B101" s="63">
        <v>90</v>
      </c>
      <c r="C101" s="22"/>
      <c r="D101" s="23"/>
      <c r="E101" s="24"/>
      <c r="F101" s="22"/>
      <c r="G101" s="23"/>
      <c r="H101" s="24"/>
      <c r="I101" s="22"/>
      <c r="J101" s="23"/>
      <c r="K101" s="24"/>
      <c r="L101" s="22"/>
      <c r="M101" s="23"/>
      <c r="N101" s="24"/>
      <c r="S101" s="16"/>
    </row>
    <row r="102" spans="1:19" s="3" customFormat="1" ht="15" customHeight="1">
      <c r="A102" s="62"/>
      <c r="B102" s="63">
        <v>91</v>
      </c>
      <c r="C102" s="22"/>
      <c r="D102" s="23"/>
      <c r="E102" s="24"/>
      <c r="F102" s="22"/>
      <c r="G102" s="23"/>
      <c r="H102" s="24"/>
      <c r="I102" s="22"/>
      <c r="J102" s="23"/>
      <c r="K102" s="24"/>
      <c r="L102" s="22"/>
      <c r="M102" s="23"/>
      <c r="N102" s="24"/>
      <c r="S102" s="16"/>
    </row>
    <row r="103" spans="1:19" s="3" customFormat="1" ht="15" customHeight="1">
      <c r="A103" s="62"/>
      <c r="B103" s="63">
        <v>92</v>
      </c>
      <c r="C103" s="22"/>
      <c r="D103" s="23"/>
      <c r="E103" s="24"/>
      <c r="F103" s="22"/>
      <c r="G103" s="23"/>
      <c r="H103" s="24"/>
      <c r="I103" s="22"/>
      <c r="J103" s="23"/>
      <c r="K103" s="24"/>
      <c r="L103" s="22"/>
      <c r="M103" s="23"/>
      <c r="N103" s="24"/>
      <c r="S103" s="16"/>
    </row>
    <row r="104" spans="1:19" s="3" customFormat="1" ht="15" customHeight="1">
      <c r="A104" s="62"/>
      <c r="B104" s="63">
        <v>93</v>
      </c>
      <c r="C104" s="22"/>
      <c r="D104" s="23"/>
      <c r="E104" s="24"/>
      <c r="F104" s="22"/>
      <c r="G104" s="23"/>
      <c r="H104" s="24"/>
      <c r="I104" s="22"/>
      <c r="J104" s="23"/>
      <c r="K104" s="24"/>
      <c r="L104" s="22"/>
      <c r="M104" s="23"/>
      <c r="N104" s="24"/>
      <c r="S104" s="16"/>
    </row>
    <row r="105" spans="1:19" s="3" customFormat="1" ht="15" customHeight="1">
      <c r="A105" s="62"/>
      <c r="B105" s="63">
        <v>94</v>
      </c>
      <c r="C105" s="22"/>
      <c r="D105" s="23"/>
      <c r="E105" s="24"/>
      <c r="F105" s="22"/>
      <c r="G105" s="23"/>
      <c r="H105" s="24"/>
      <c r="I105" s="22"/>
      <c r="J105" s="23"/>
      <c r="K105" s="24"/>
      <c r="L105" s="22"/>
      <c r="M105" s="23"/>
      <c r="N105" s="24"/>
      <c r="S105" s="16"/>
    </row>
    <row r="106" spans="1:19" s="3" customFormat="1" ht="15" customHeight="1">
      <c r="A106" s="62"/>
      <c r="B106" s="63">
        <v>95</v>
      </c>
      <c r="C106" s="22"/>
      <c r="D106" s="23"/>
      <c r="E106" s="24"/>
      <c r="F106" s="22"/>
      <c r="G106" s="23"/>
      <c r="H106" s="24"/>
      <c r="I106" s="22"/>
      <c r="J106" s="23"/>
      <c r="K106" s="24"/>
      <c r="L106" s="22"/>
      <c r="M106" s="23"/>
      <c r="N106" s="24"/>
      <c r="S106" s="16"/>
    </row>
    <row r="107" spans="1:19" s="3" customFormat="1" ht="15" customHeight="1">
      <c r="A107" s="62"/>
      <c r="B107" s="63">
        <v>96</v>
      </c>
      <c r="C107" s="22"/>
      <c r="D107" s="23"/>
      <c r="E107" s="24"/>
      <c r="F107" s="22"/>
      <c r="G107" s="23"/>
      <c r="H107" s="24"/>
      <c r="I107" s="22"/>
      <c r="J107" s="23"/>
      <c r="K107" s="24"/>
      <c r="L107" s="22"/>
      <c r="M107" s="23"/>
      <c r="N107" s="24"/>
      <c r="S107" s="16"/>
    </row>
    <row r="108" spans="1:19" s="3" customFormat="1" ht="15" customHeight="1">
      <c r="A108" s="62"/>
      <c r="B108" s="63">
        <v>97</v>
      </c>
      <c r="C108" s="22"/>
      <c r="D108" s="23"/>
      <c r="E108" s="24"/>
      <c r="F108" s="22"/>
      <c r="G108" s="23"/>
      <c r="H108" s="24"/>
      <c r="I108" s="22"/>
      <c r="J108" s="23"/>
      <c r="K108" s="24"/>
      <c r="L108" s="22"/>
      <c r="M108" s="23"/>
      <c r="N108" s="24"/>
      <c r="S108" s="16"/>
    </row>
    <row r="109" spans="1:19" s="3" customFormat="1" ht="15" customHeight="1">
      <c r="A109" s="62"/>
      <c r="B109" s="63">
        <v>98</v>
      </c>
      <c r="C109" s="22"/>
      <c r="D109" s="23"/>
      <c r="E109" s="24"/>
      <c r="F109" s="22"/>
      <c r="G109" s="23"/>
      <c r="H109" s="24"/>
      <c r="I109" s="22"/>
      <c r="J109" s="23"/>
      <c r="K109" s="24"/>
      <c r="L109" s="22"/>
      <c r="M109" s="23"/>
      <c r="N109" s="24"/>
      <c r="R109" s="4"/>
      <c r="S109" s="16"/>
    </row>
    <row r="110" spans="1:19" s="3" customFormat="1" ht="15" customHeight="1">
      <c r="A110" s="62"/>
      <c r="B110" s="63">
        <v>99</v>
      </c>
      <c r="C110" s="22"/>
      <c r="D110" s="23"/>
      <c r="E110" s="24"/>
      <c r="F110" s="22"/>
      <c r="G110" s="23"/>
      <c r="H110" s="24"/>
      <c r="I110" s="22"/>
      <c r="J110" s="23"/>
      <c r="K110" s="24"/>
      <c r="L110" s="22"/>
      <c r="M110" s="23"/>
      <c r="N110" s="24"/>
      <c r="S110" s="16"/>
    </row>
    <row r="111" spans="1:19" s="3" customFormat="1" ht="15" customHeight="1">
      <c r="A111" s="62"/>
      <c r="B111" s="63">
        <v>100</v>
      </c>
      <c r="C111" s="22"/>
      <c r="D111" s="23"/>
      <c r="E111" s="24"/>
      <c r="F111" s="22"/>
      <c r="G111" s="23"/>
      <c r="H111" s="24"/>
      <c r="I111" s="22"/>
      <c r="J111" s="23"/>
      <c r="K111" s="24"/>
      <c r="L111" s="22"/>
      <c r="M111" s="23"/>
      <c r="N111" s="24"/>
      <c r="S111" s="16"/>
    </row>
    <row r="112" spans="1:19" s="3" customFormat="1" ht="15" customHeight="1">
      <c r="A112" s="62"/>
      <c r="B112" s="63">
        <v>101</v>
      </c>
      <c r="C112" s="22"/>
      <c r="D112" s="23"/>
      <c r="E112" s="24"/>
      <c r="F112" s="22"/>
      <c r="G112" s="23"/>
      <c r="H112" s="24"/>
      <c r="I112" s="22"/>
      <c r="J112" s="23"/>
      <c r="K112" s="24"/>
      <c r="L112" s="22"/>
      <c r="M112" s="23"/>
      <c r="N112" s="24"/>
      <c r="S112" s="16"/>
    </row>
    <row r="113" spans="1:19" s="3" customFormat="1" ht="15" customHeight="1">
      <c r="A113" s="62"/>
      <c r="B113" s="63">
        <v>102</v>
      </c>
      <c r="C113" s="22"/>
      <c r="D113" s="23"/>
      <c r="E113" s="24"/>
      <c r="F113" s="22"/>
      <c r="G113" s="23"/>
      <c r="H113" s="24"/>
      <c r="I113" s="22"/>
      <c r="J113" s="23"/>
      <c r="K113" s="24"/>
      <c r="L113" s="22"/>
      <c r="M113" s="23"/>
      <c r="N113" s="24"/>
      <c r="S113" s="16"/>
    </row>
    <row r="114" spans="1:19" s="3" customFormat="1" ht="15" customHeight="1">
      <c r="A114" s="62"/>
      <c r="B114" s="63">
        <v>103</v>
      </c>
      <c r="C114" s="22"/>
      <c r="D114" s="23"/>
      <c r="E114" s="24"/>
      <c r="F114" s="22"/>
      <c r="G114" s="23"/>
      <c r="H114" s="24"/>
      <c r="I114" s="22"/>
      <c r="J114" s="23"/>
      <c r="K114" s="24"/>
      <c r="L114" s="22"/>
      <c r="M114" s="23"/>
      <c r="N114" s="24"/>
      <c r="S114" s="16"/>
    </row>
    <row r="115" spans="1:19" s="3" customFormat="1" ht="15" customHeight="1">
      <c r="A115" s="62"/>
      <c r="B115" s="63">
        <v>104</v>
      </c>
      <c r="C115" s="22"/>
      <c r="D115" s="23"/>
      <c r="E115" s="24"/>
      <c r="F115" s="22"/>
      <c r="G115" s="23"/>
      <c r="H115" s="24"/>
      <c r="I115" s="22"/>
      <c r="J115" s="23"/>
      <c r="K115" s="24"/>
      <c r="L115" s="22"/>
      <c r="M115" s="23"/>
      <c r="N115" s="24"/>
      <c r="S115" s="16"/>
    </row>
    <row r="116" spans="1:19" s="3" customFormat="1" ht="15" customHeight="1">
      <c r="A116" s="62"/>
      <c r="B116" s="63">
        <v>105</v>
      </c>
      <c r="C116" s="22"/>
      <c r="D116" s="23"/>
      <c r="E116" s="24"/>
      <c r="F116" s="22"/>
      <c r="G116" s="23"/>
      <c r="H116" s="24"/>
      <c r="I116" s="22"/>
      <c r="J116" s="23"/>
      <c r="K116" s="24"/>
      <c r="L116" s="22"/>
      <c r="M116" s="23"/>
      <c r="N116" s="24"/>
      <c r="S116" s="16"/>
    </row>
    <row r="117" spans="1:19" s="3" customFormat="1" ht="15" customHeight="1">
      <c r="A117" s="62"/>
      <c r="B117" s="63">
        <v>106</v>
      </c>
      <c r="C117" s="22"/>
      <c r="D117" s="23"/>
      <c r="E117" s="24"/>
      <c r="F117" s="22"/>
      <c r="G117" s="23"/>
      <c r="H117" s="24"/>
      <c r="I117" s="22"/>
      <c r="J117" s="23"/>
      <c r="K117" s="24"/>
      <c r="L117" s="22"/>
      <c r="M117" s="23"/>
      <c r="N117" s="24"/>
      <c r="S117" s="16"/>
    </row>
    <row r="118" spans="1:19" s="3" customFormat="1" ht="15" customHeight="1">
      <c r="A118" s="62"/>
      <c r="B118" s="63">
        <v>107</v>
      </c>
      <c r="C118" s="22"/>
      <c r="D118" s="23"/>
      <c r="E118" s="24"/>
      <c r="F118" s="22"/>
      <c r="G118" s="23"/>
      <c r="H118" s="24"/>
      <c r="I118" s="22"/>
      <c r="J118" s="23"/>
      <c r="K118" s="24"/>
      <c r="L118" s="22"/>
      <c r="M118" s="23"/>
      <c r="N118" s="24"/>
      <c r="S118" s="16"/>
    </row>
    <row r="119" spans="1:19" s="3" customFormat="1" ht="15" customHeight="1">
      <c r="A119" s="62"/>
      <c r="B119" s="63">
        <v>108</v>
      </c>
      <c r="C119" s="22"/>
      <c r="D119" s="23"/>
      <c r="E119" s="24"/>
      <c r="F119" s="22"/>
      <c r="G119" s="23"/>
      <c r="H119" s="24"/>
      <c r="I119" s="22"/>
      <c r="J119" s="23"/>
      <c r="K119" s="24"/>
      <c r="L119" s="22"/>
      <c r="M119" s="23"/>
      <c r="N119" s="24"/>
      <c r="S119" s="16"/>
    </row>
    <row r="120" spans="1:19" s="3" customFormat="1" ht="15" customHeight="1">
      <c r="A120" s="62"/>
      <c r="B120" s="63">
        <v>109</v>
      </c>
      <c r="C120" s="22"/>
      <c r="D120" s="23"/>
      <c r="E120" s="24"/>
      <c r="F120" s="22"/>
      <c r="G120" s="23"/>
      <c r="H120" s="24"/>
      <c r="I120" s="22"/>
      <c r="J120" s="23"/>
      <c r="K120" s="24"/>
      <c r="L120" s="22"/>
      <c r="M120" s="23"/>
      <c r="N120" s="24"/>
      <c r="S120" s="16"/>
    </row>
    <row r="121" spans="1:19" s="3" customFormat="1" ht="15" customHeight="1">
      <c r="A121" s="62"/>
      <c r="B121" s="63">
        <v>110</v>
      </c>
      <c r="C121" s="22"/>
      <c r="D121" s="23"/>
      <c r="E121" s="24"/>
      <c r="F121" s="22"/>
      <c r="G121" s="23"/>
      <c r="H121" s="24"/>
      <c r="I121" s="22"/>
      <c r="J121" s="23"/>
      <c r="K121" s="24"/>
      <c r="L121" s="22"/>
      <c r="M121" s="23"/>
      <c r="N121" s="24"/>
      <c r="S121" s="16"/>
    </row>
    <row r="122" spans="1:19" s="3" customFormat="1" ht="15" customHeight="1">
      <c r="A122" s="62"/>
      <c r="B122" s="63">
        <v>111</v>
      </c>
      <c r="C122" s="22"/>
      <c r="D122" s="23"/>
      <c r="E122" s="24"/>
      <c r="F122" s="22"/>
      <c r="G122" s="23"/>
      <c r="H122" s="24"/>
      <c r="I122" s="22"/>
      <c r="J122" s="23"/>
      <c r="K122" s="24"/>
      <c r="L122" s="22"/>
      <c r="M122" s="23"/>
      <c r="N122" s="24"/>
      <c r="S122" s="16"/>
    </row>
    <row r="123" spans="1:19" s="3" customFormat="1" ht="15" customHeight="1">
      <c r="A123" s="62"/>
      <c r="B123" s="63">
        <v>112</v>
      </c>
      <c r="C123" s="22"/>
      <c r="D123" s="23"/>
      <c r="E123" s="24"/>
      <c r="F123" s="22"/>
      <c r="G123" s="23"/>
      <c r="H123" s="24"/>
      <c r="I123" s="22"/>
      <c r="J123" s="23"/>
      <c r="K123" s="24"/>
      <c r="L123" s="22"/>
      <c r="M123" s="23"/>
      <c r="N123" s="24"/>
      <c r="S123" s="16"/>
    </row>
    <row r="124" spans="1:19" s="3" customFormat="1" ht="15" customHeight="1" thickBot="1">
      <c r="A124" s="64" t="s">
        <v>41</v>
      </c>
      <c r="B124" s="63">
        <v>113</v>
      </c>
      <c r="C124" s="25"/>
      <c r="D124" s="26"/>
      <c r="E124" s="27"/>
      <c r="F124" s="28"/>
      <c r="G124" s="29"/>
      <c r="H124" s="30"/>
      <c r="I124" s="28"/>
      <c r="J124" s="29"/>
      <c r="K124" s="30"/>
      <c r="L124" s="28"/>
      <c r="M124" s="29"/>
      <c r="N124" s="30"/>
      <c r="S124" s="16"/>
    </row>
    <row r="125" spans="1:19" s="3" customFormat="1" ht="15" customHeight="1" thickBot="1">
      <c r="A125" s="65"/>
      <c r="B125" s="66" t="s">
        <v>43</v>
      </c>
      <c r="C125" s="67" t="str">
        <f>IF(SUM(C12:C124)&gt;0,SUM(C12:C124),"na")</f>
        <v>na</v>
      </c>
      <c r="D125" s="68" t="str">
        <f>IF(SUM(D12:D124)&gt;0,SUMPRODUCT(C12:C124,D12:D124)/C125,"na")</f>
        <v>na</v>
      </c>
      <c r="E125" s="69" t="str">
        <f>IF(SUM(E12:E124)&gt;0,SUMPRODUCT(C12:C124,E12:E124)/C125,"na")</f>
        <v>na</v>
      </c>
      <c r="F125" s="67" t="str">
        <f>IF(SUM(F12:F124)&gt;0,SUM(F12:F124),"na")</f>
        <v>na</v>
      </c>
      <c r="G125" s="68" t="str">
        <f>IF(SUM(G12:G124)&gt;0,SUMPRODUCT(F12:F124,G12:G124)/F125,"na")</f>
        <v>na</v>
      </c>
      <c r="H125" s="69" t="str">
        <f>IF(SUM(H12:H124)&gt;0,SUMPRODUCT(F12:F124,H12:H124)/F125,"na")</f>
        <v>na</v>
      </c>
      <c r="I125" s="67" t="str">
        <f>IF(SUM(I12:I124)&gt;0,SUM(I12:I124),"na")</f>
        <v>na</v>
      </c>
      <c r="J125" s="68" t="str">
        <f>IF(SUM(J12:J124)&gt;0,SUMPRODUCT(I12:I124,J12:J124)/I125,"na")</f>
        <v>na</v>
      </c>
      <c r="K125" s="69" t="str">
        <f>IF(SUM(K12:K124)&gt;0,SUMPRODUCT(I12:I124,K12:K124)/I125,"na")</f>
        <v>na</v>
      </c>
      <c r="L125" s="67" t="str">
        <f>IF(SUM(L12:L124)&gt;0,SUM(L12:L124),"na")</f>
        <v>na</v>
      </c>
      <c r="M125" s="68" t="str">
        <f>IF(SUM(M12:M124)&gt;0,SUMPRODUCT(L12:L124,M12:M124)/L125,"na")</f>
        <v>na</v>
      </c>
      <c r="N125" s="69" t="str">
        <f>IF(SUM(N12:N124)&gt;0,SUMPRODUCT(L12:L124,N12:N124)/L125,"na")</f>
        <v>na</v>
      </c>
      <c r="S125" s="16"/>
    </row>
    <row r="126" spans="1:19" s="3" customFormat="1" ht="15" customHeight="1" thickBot="1">
      <c r="A126" s="70"/>
      <c r="B126" s="71"/>
      <c r="C126" s="72"/>
      <c r="D126" s="73"/>
      <c r="E126" s="74"/>
      <c r="F126" s="72"/>
      <c r="G126" s="73"/>
      <c r="H126" s="74"/>
      <c r="I126" s="72"/>
      <c r="J126" s="73"/>
      <c r="K126" s="74"/>
      <c r="L126" s="72"/>
      <c r="M126" s="73"/>
      <c r="N126" s="74"/>
      <c r="S126" s="16"/>
    </row>
    <row r="127" spans="1:19" s="3" customFormat="1" ht="15" customHeight="1">
      <c r="A127" s="75" t="s">
        <v>11</v>
      </c>
      <c r="B127" s="71"/>
      <c r="C127" s="76"/>
      <c r="D127" s="123"/>
      <c r="E127" s="77" t="s">
        <v>44</v>
      </c>
      <c r="F127" s="76"/>
      <c r="G127" s="123"/>
      <c r="H127" s="77" t="s">
        <v>44</v>
      </c>
      <c r="I127" s="76"/>
      <c r="J127" s="123"/>
      <c r="K127" s="77" t="s">
        <v>44</v>
      </c>
      <c r="L127" s="76"/>
      <c r="M127" s="123"/>
      <c r="N127" s="77" t="s">
        <v>44</v>
      </c>
      <c r="S127" s="16"/>
    </row>
    <row r="128" spans="1:19" s="3" customFormat="1" ht="15" customHeight="1">
      <c r="A128" s="75" t="s">
        <v>45</v>
      </c>
      <c r="B128" s="78"/>
      <c r="C128" s="76"/>
      <c r="D128" s="124"/>
      <c r="E128" s="77" t="s">
        <v>44</v>
      </c>
      <c r="F128" s="76"/>
      <c r="G128" s="124"/>
      <c r="H128" s="77" t="s">
        <v>44</v>
      </c>
      <c r="I128" s="76"/>
      <c r="J128" s="124"/>
      <c r="K128" s="77" t="s">
        <v>44</v>
      </c>
      <c r="L128" s="76"/>
      <c r="M128" s="124"/>
      <c r="N128" s="77" t="s">
        <v>44</v>
      </c>
      <c r="S128" s="16"/>
    </row>
    <row r="129" spans="1:19" s="3" customFormat="1" ht="15" customHeight="1">
      <c r="A129" s="75" t="s">
        <v>46</v>
      </c>
      <c r="B129" s="78"/>
      <c r="C129" s="76"/>
      <c r="D129" s="124"/>
      <c r="E129" s="77" t="s">
        <v>44</v>
      </c>
      <c r="F129" s="76"/>
      <c r="G129" s="124"/>
      <c r="H129" s="77" t="s">
        <v>44</v>
      </c>
      <c r="I129" s="76"/>
      <c r="J129" s="124"/>
      <c r="K129" s="77" t="s">
        <v>44</v>
      </c>
      <c r="L129" s="76"/>
      <c r="M129" s="124"/>
      <c r="N129" s="77" t="s">
        <v>44</v>
      </c>
      <c r="S129" s="16"/>
    </row>
    <row r="130" spans="1:19" s="5" customFormat="1" ht="15" customHeight="1">
      <c r="A130" s="79" t="s">
        <v>47</v>
      </c>
      <c r="B130" s="80"/>
      <c r="C130" s="81"/>
      <c r="D130" s="125"/>
      <c r="E130" s="77" t="s">
        <v>44</v>
      </c>
      <c r="F130" s="82"/>
      <c r="G130" s="125"/>
      <c r="H130" s="77" t="s">
        <v>44</v>
      </c>
      <c r="I130" s="82"/>
      <c r="J130" s="125"/>
      <c r="K130" s="77" t="s">
        <v>44</v>
      </c>
      <c r="L130" s="82"/>
      <c r="M130" s="125">
        <v>0</v>
      </c>
      <c r="N130" s="77" t="s">
        <v>44</v>
      </c>
      <c r="S130" s="83"/>
    </row>
    <row r="131" spans="1:19" s="3" customFormat="1" ht="15" customHeight="1" thickBot="1">
      <c r="A131" s="79" t="s">
        <v>48</v>
      </c>
      <c r="B131" s="84"/>
      <c r="C131" s="85"/>
      <c r="D131" s="31"/>
      <c r="E131" s="77" t="s">
        <v>44</v>
      </c>
      <c r="F131" s="85"/>
      <c r="G131" s="31"/>
      <c r="H131" s="77" t="s">
        <v>44</v>
      </c>
      <c r="I131" s="85"/>
      <c r="J131" s="31"/>
      <c r="K131" s="77" t="s">
        <v>44</v>
      </c>
      <c r="L131" s="85"/>
      <c r="M131" s="31">
        <v>0</v>
      </c>
      <c r="N131" s="77" t="s">
        <v>44</v>
      </c>
      <c r="S131" s="16"/>
    </row>
    <row r="132" spans="1:19" s="3" customFormat="1" ht="15" customHeight="1">
      <c r="A132" s="79" t="s">
        <v>49</v>
      </c>
      <c r="B132" s="84"/>
      <c r="C132" s="85"/>
      <c r="D132" s="108">
        <f>+SUM(D127:D130)</f>
        <v>0</v>
      </c>
      <c r="E132" s="77" t="s">
        <v>44</v>
      </c>
      <c r="F132" s="85"/>
      <c r="G132" s="108">
        <f>+SUM(G127:G130)</f>
        <v>0</v>
      </c>
      <c r="H132" s="77" t="s">
        <v>44</v>
      </c>
      <c r="I132" s="85"/>
      <c r="J132" s="108">
        <f>+SUM(J127:J130)</f>
        <v>0</v>
      </c>
      <c r="K132" s="77" t="s">
        <v>44</v>
      </c>
      <c r="L132" s="85"/>
      <c r="M132" s="108">
        <f>+SUM(M127:M130)</f>
        <v>0</v>
      </c>
      <c r="N132" s="77" t="s">
        <v>44</v>
      </c>
      <c r="S132" s="16"/>
    </row>
    <row r="133" spans="1:19" s="3" customFormat="1" ht="15" customHeight="1">
      <c r="A133" s="42"/>
      <c r="B133" s="84"/>
      <c r="C133" s="85" t="s">
        <v>50</v>
      </c>
      <c r="D133" s="86" t="str">
        <f>IF(SUM(E12:E124)&gt;0,(C125*E125),"na")</f>
        <v>na</v>
      </c>
      <c r="E133" s="77" t="s">
        <v>44</v>
      </c>
      <c r="F133" s="85" t="s">
        <v>50</v>
      </c>
      <c r="G133" s="86" t="str">
        <f>IF(SUM(H12:H124)&gt;0,(F125*H125),"na")</f>
        <v>na</v>
      </c>
      <c r="H133" s="77" t="s">
        <v>44</v>
      </c>
      <c r="I133" s="85" t="s">
        <v>50</v>
      </c>
      <c r="J133" s="86" t="str">
        <f>IF(SUM(K12:K124)&gt;0,(I125*K125),"na")</f>
        <v>na</v>
      </c>
      <c r="K133" s="77" t="s">
        <v>44</v>
      </c>
      <c r="L133" s="85" t="s">
        <v>50</v>
      </c>
      <c r="M133" s="86" t="str">
        <f>IF(SUM(N12:N124)&gt;0,(L125*N125),"na")</f>
        <v>na</v>
      </c>
      <c r="N133" s="77" t="s">
        <v>44</v>
      </c>
      <c r="S133" s="16"/>
    </row>
    <row r="134" spans="1:19" s="3" customFormat="1" ht="15" customHeight="1" thickBot="1">
      <c r="A134" s="42"/>
      <c r="B134" s="84"/>
      <c r="C134" s="85" t="s">
        <v>50</v>
      </c>
      <c r="D134" s="87" t="str">
        <f>IF(SUM(E12:E124)&gt;0,D131/D133,"na")</f>
        <v>na</v>
      </c>
      <c r="E134" s="88" t="s">
        <v>51</v>
      </c>
      <c r="F134" s="85" t="s">
        <v>50</v>
      </c>
      <c r="G134" s="87" t="str">
        <f>IF(SUM(H12:H124)&gt;0,G131/G133,"na")</f>
        <v>na</v>
      </c>
      <c r="H134" s="88" t="s">
        <v>51</v>
      </c>
      <c r="I134" s="85" t="s">
        <v>50</v>
      </c>
      <c r="J134" s="87" t="str">
        <f>IF(SUM(K12:K124)&gt;0,J131/J133,"na")</f>
        <v>na</v>
      </c>
      <c r="K134" s="88" t="s">
        <v>51</v>
      </c>
      <c r="L134" s="85" t="s">
        <v>50</v>
      </c>
      <c r="M134" s="87" t="str">
        <f>IF(SUM(N12:N124)&gt;0,M131/M133,"na")</f>
        <v>na</v>
      </c>
      <c r="N134" s="88" t="s">
        <v>51</v>
      </c>
      <c r="S134" s="16"/>
    </row>
    <row r="135" spans="1:19" s="107" customFormat="1" ht="15" customHeight="1" thickBot="1">
      <c r="A135" s="42"/>
      <c r="B135" s="84"/>
      <c r="C135" s="89"/>
      <c r="D135" s="18"/>
      <c r="E135" s="88"/>
      <c r="F135" s="89"/>
      <c r="G135" s="18"/>
      <c r="H135" s="88"/>
      <c r="I135" s="89"/>
      <c r="J135" s="18"/>
      <c r="K135" s="88"/>
      <c r="L135" s="89"/>
      <c r="M135" s="18"/>
      <c r="N135" s="88"/>
      <c r="S135" s="16"/>
    </row>
    <row r="136" spans="1:19" s="107" customFormat="1" ht="15" customHeight="1">
      <c r="A136" s="90" t="s">
        <v>52</v>
      </c>
      <c r="B136" s="91"/>
      <c r="C136" s="85"/>
      <c r="D136" s="32"/>
      <c r="E136" s="88"/>
      <c r="F136" s="85"/>
      <c r="G136" s="32"/>
      <c r="H136" s="88"/>
      <c r="I136" s="85"/>
      <c r="J136" s="32"/>
      <c r="K136" s="88"/>
      <c r="L136" s="85"/>
      <c r="M136" s="32"/>
      <c r="N136" s="88"/>
      <c r="S136" s="16"/>
    </row>
    <row r="137" spans="1:19" s="107" customFormat="1" ht="15" customHeight="1">
      <c r="A137" s="92" t="s">
        <v>53</v>
      </c>
      <c r="B137" s="91"/>
      <c r="C137" s="85"/>
      <c r="D137" s="33"/>
      <c r="E137" s="88"/>
      <c r="F137" s="85"/>
      <c r="G137" s="33"/>
      <c r="H137" s="88"/>
      <c r="I137" s="85"/>
      <c r="J137" s="33"/>
      <c r="K137" s="88"/>
      <c r="L137" s="85"/>
      <c r="M137" s="33"/>
      <c r="N137" s="88"/>
      <c r="S137" s="16"/>
    </row>
    <row r="138" spans="1:19" s="107" customFormat="1" ht="15" customHeight="1" thickBot="1">
      <c r="A138" s="92" t="s">
        <v>54</v>
      </c>
      <c r="B138" s="91"/>
      <c r="C138" s="85"/>
      <c r="D138" s="34"/>
      <c r="E138" s="88"/>
      <c r="F138" s="85"/>
      <c r="G138" s="34"/>
      <c r="H138" s="88"/>
      <c r="I138" s="85"/>
      <c r="J138" s="34"/>
      <c r="K138" s="88"/>
      <c r="L138" s="85"/>
      <c r="M138" s="34"/>
      <c r="N138" s="88"/>
      <c r="S138" s="16"/>
    </row>
    <row r="139" spans="1:19" s="3" customFormat="1" ht="15" customHeight="1" thickBot="1">
      <c r="A139" s="42"/>
      <c r="B139" s="36"/>
      <c r="C139" s="93"/>
      <c r="D139" s="94"/>
      <c r="E139" s="95"/>
      <c r="F139" s="93"/>
      <c r="G139" s="94"/>
      <c r="H139" s="95"/>
      <c r="I139" s="93"/>
      <c r="J139" s="94"/>
      <c r="K139" s="95"/>
      <c r="L139" s="93"/>
      <c r="M139" s="94"/>
      <c r="N139" s="95"/>
      <c r="S139" s="16"/>
    </row>
    <row r="140" spans="1:19" s="3" customFormat="1" ht="15" customHeight="1">
      <c r="A140" s="96"/>
      <c r="B140" s="97"/>
      <c r="C140" s="97"/>
      <c r="D140" s="97"/>
      <c r="E140" s="97"/>
      <c r="F140" s="98"/>
      <c r="G140" s="98"/>
      <c r="H140" s="98"/>
      <c r="I140" s="98"/>
      <c r="J140" s="98"/>
      <c r="K140" s="98"/>
      <c r="L140" s="98"/>
      <c r="M140" s="98"/>
      <c r="N140" s="98"/>
      <c r="O140" s="15"/>
      <c r="P140" s="15"/>
      <c r="Q140" s="15"/>
      <c r="R140" s="16"/>
      <c r="S140" s="16"/>
    </row>
    <row r="141" spans="1:19" s="3" customFormat="1" ht="15" customHeight="1" thickBot="1">
      <c r="A141" s="103" t="s">
        <v>163</v>
      </c>
      <c r="B141" s="100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6"/>
      <c r="S141" s="16"/>
    </row>
    <row r="142" spans="1:19" s="3" customFormat="1" ht="15" customHeight="1">
      <c r="A142" s="103" t="s">
        <v>164</v>
      </c>
      <c r="B142" s="100"/>
      <c r="C142" s="15"/>
      <c r="D142" s="136"/>
      <c r="E142" s="15"/>
      <c r="F142" s="15"/>
      <c r="G142" s="139"/>
      <c r="H142" s="15"/>
      <c r="I142" s="15"/>
      <c r="J142" s="139"/>
      <c r="K142" s="15"/>
      <c r="L142" s="15"/>
      <c r="M142" s="139"/>
      <c r="N142" s="15"/>
      <c r="O142" s="15"/>
      <c r="P142" s="15"/>
      <c r="Q142" s="15"/>
      <c r="R142" s="16"/>
      <c r="S142" s="16"/>
    </row>
    <row r="143" spans="1:19" s="3" customFormat="1" ht="15" customHeight="1">
      <c r="A143" s="103" t="s">
        <v>166</v>
      </c>
      <c r="B143" s="100"/>
      <c r="C143" s="15"/>
      <c r="D143" s="137"/>
      <c r="E143" s="15"/>
      <c r="F143" s="15"/>
      <c r="G143" s="137"/>
      <c r="H143" s="15"/>
      <c r="I143" s="15"/>
      <c r="J143" s="137"/>
      <c r="K143" s="15"/>
      <c r="L143" s="15"/>
      <c r="M143" s="137"/>
      <c r="N143" s="15"/>
      <c r="O143" s="15"/>
      <c r="P143" s="15"/>
      <c r="Q143" s="15"/>
      <c r="R143" s="16"/>
      <c r="S143" s="16"/>
    </row>
    <row r="144" spans="1:19" s="3" customFormat="1" ht="15" customHeight="1" thickBot="1">
      <c r="A144" s="103" t="s">
        <v>165</v>
      </c>
      <c r="B144" s="100"/>
      <c r="C144" s="15"/>
      <c r="D144" s="138"/>
      <c r="E144" s="15"/>
      <c r="F144" s="15"/>
      <c r="G144" s="138"/>
      <c r="H144" s="15"/>
      <c r="I144" s="15"/>
      <c r="J144" s="138"/>
      <c r="K144" s="15"/>
      <c r="L144" s="15"/>
      <c r="M144" s="138"/>
      <c r="N144" s="15"/>
      <c r="O144" s="15"/>
      <c r="P144" s="15"/>
      <c r="Q144" s="15"/>
      <c r="R144" s="16"/>
      <c r="S144" s="16"/>
    </row>
    <row r="145" spans="1:19" ht="15" customHeight="1">
      <c r="A145" s="99"/>
      <c r="B145" s="100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:19" ht="15" customHeight="1">
      <c r="A146" s="99"/>
      <c r="B146" s="100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:19" ht="15" customHeight="1">
      <c r="A147" s="99"/>
      <c r="B147" s="100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</row>
    <row r="148" spans="1:19" ht="15" customHeight="1">
      <c r="A148" s="99"/>
      <c r="B148" s="100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</row>
    <row r="149" spans="1:19" ht="12.75">
      <c r="A149" s="99"/>
      <c r="B149" s="100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1:19" ht="12.75">
      <c r="A150" s="99"/>
      <c r="B150" s="100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</row>
    <row r="151" spans="1:19" ht="12.75">
      <c r="A151" s="99"/>
      <c r="B151" s="100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1:19" ht="12.75">
      <c r="A152" s="99"/>
      <c r="B152" s="100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1:19" ht="12.75">
      <c r="A153" s="99"/>
      <c r="B153" s="100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</row>
    <row r="154" spans="1:19" ht="12.75">
      <c r="A154" s="99"/>
      <c r="B154" s="100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</row>
    <row r="155" spans="1:19" ht="12.75">
      <c r="A155" s="99"/>
      <c r="B155" s="100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 ht="12.75">
      <c r="A156" s="99"/>
      <c r="B156" s="100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ht="12.75">
      <c r="A157" s="99"/>
      <c r="B157" s="100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ht="12.75">
      <c r="A158" s="99"/>
      <c r="B158" s="100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9" ht="12.75">
      <c r="A159" s="99"/>
      <c r="B159" s="100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1:19" ht="12.75">
      <c r="A160" s="99"/>
      <c r="B160" s="100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1:19" ht="18">
      <c r="A161" s="101"/>
      <c r="B161" s="101"/>
      <c r="C161" s="101"/>
      <c r="D161" s="101"/>
      <c r="E161" s="101"/>
      <c r="F161" s="102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1:19" ht="18">
      <c r="A162" s="101"/>
      <c r="B162" s="101"/>
      <c r="C162" s="101"/>
      <c r="D162" s="101"/>
      <c r="E162" s="101"/>
      <c r="F162" s="102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1:19" ht="12.75">
      <c r="A163" s="99"/>
      <c r="B163" s="100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1:19" ht="12.75">
      <c r="A164" s="99"/>
      <c r="B164" s="100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1:19" ht="12.75">
      <c r="A165" s="99"/>
      <c r="B165" s="100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:19" ht="12.75">
      <c r="A166" s="99"/>
      <c r="B166" s="100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1:19" ht="12.75">
      <c r="A167" s="99"/>
      <c r="B167" s="100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</row>
    <row r="168" spans="1:19" ht="12.75">
      <c r="A168" s="99"/>
      <c r="B168" s="100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</row>
    <row r="169" spans="1:19" ht="12.75">
      <c r="A169" s="99"/>
      <c r="B169" s="100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</row>
    <row r="170" spans="1:19" ht="12.75">
      <c r="A170" s="99"/>
      <c r="B170" s="100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</row>
    <row r="171" spans="1:19" ht="12.75">
      <c r="A171" s="99"/>
      <c r="B171" s="100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</row>
    <row r="172" spans="1:19" ht="12.75">
      <c r="A172" s="103"/>
      <c r="B172" s="100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</row>
    <row r="173" spans="1:19" ht="12.75">
      <c r="A173" s="99"/>
      <c r="B173" s="100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</row>
    <row r="174" spans="1:19" ht="18">
      <c r="A174" s="101"/>
      <c r="B174" s="101"/>
      <c r="C174" s="101"/>
      <c r="D174" s="101"/>
      <c r="E174" s="101"/>
      <c r="F174" s="102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</row>
    <row r="175" spans="1:19" ht="12.75">
      <c r="A175" s="99"/>
      <c r="B175" s="100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</row>
    <row r="176" spans="1:19" ht="12.75">
      <c r="A176" s="99"/>
      <c r="B176" s="100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1:19" ht="12.75">
      <c r="A177" s="99"/>
      <c r="B177" s="100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</row>
    <row r="178" spans="1:19" ht="12.75">
      <c r="A178" s="99"/>
      <c r="B178" s="100"/>
      <c r="C178" s="15"/>
      <c r="D178" s="15"/>
      <c r="E178" s="104"/>
      <c r="F178" s="104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1:19" ht="12.75">
      <c r="A179" s="99"/>
      <c r="B179" s="100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1:19" ht="12.75">
      <c r="A180" s="99"/>
      <c r="B180" s="100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</row>
    <row r="181" spans="1:19" ht="12.75">
      <c r="A181" s="99"/>
      <c r="B181" s="100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1:19" ht="12.75">
      <c r="A182" s="99"/>
      <c r="B182" s="100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</row>
    <row r="183" spans="1:19" ht="12.75">
      <c r="A183" s="99"/>
      <c r="B183" s="100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</row>
    <row r="184" spans="1:19" ht="12.75">
      <c r="A184" s="99"/>
      <c r="B184" s="100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04"/>
      <c r="Q184" s="15"/>
      <c r="R184" s="15"/>
      <c r="S184" s="15"/>
    </row>
    <row r="185" spans="1:19" ht="12.75">
      <c r="A185" s="99"/>
      <c r="B185" s="100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</row>
    <row r="186" spans="1:19" ht="12.75">
      <c r="A186" s="99"/>
      <c r="B186" s="100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</row>
    <row r="187" spans="1:19" ht="12.75">
      <c r="A187" s="99"/>
      <c r="B187" s="100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</row>
    <row r="188" spans="1:19" ht="12.75">
      <c r="A188" s="99"/>
      <c r="B188" s="100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</row>
    <row r="189" spans="1:19" ht="12.75">
      <c r="A189" s="99"/>
      <c r="B189" s="100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</row>
    <row r="190" spans="1:19" ht="12.75">
      <c r="A190" s="99"/>
      <c r="B190" s="100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</row>
    <row r="191" spans="1:19" ht="12.75">
      <c r="A191" s="99"/>
      <c r="B191" s="100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19" ht="12.75">
      <c r="A192" s="99"/>
      <c r="B192" s="100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19" ht="12.75">
      <c r="A193" s="99"/>
      <c r="B193" s="100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:19" ht="12.75">
      <c r="A194" s="99"/>
      <c r="B194" s="100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:19" ht="12.75">
      <c r="A195" s="99"/>
      <c r="B195" s="100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</row>
  </sheetData>
  <sheetProtection/>
  <dataValidations count="2">
    <dataValidation type="decimal" allowBlank="1" showInputMessage="1" showErrorMessage="1" errorTitle="D'oh" error="Length is ouside allowed range, please check&#10;" sqref="M12:M124 J12:J124 G12:G124 D12:D124">
      <formula1>0</formula1>
      <formula2>1000</formula2>
    </dataValidation>
    <dataValidation type="decimal" allowBlank="1" showInputMessage="1" showErrorMessage="1" errorTitle="D'oh" error="Weight is outside allowed ranges; Please check" sqref="N12:N124 K12:K124 H12:H124 E12:E124">
      <formula1>0</formula1>
      <formula2>90</formula2>
    </dataValidation>
  </dataValidations>
  <printOptions/>
  <pageMargins left="0.5905511811023623" right="0.5905511811023623" top="0.6692913385826772" bottom="0.5905511811023623" header="0.5118110236220472" footer="0.5118110236220472"/>
  <pageSetup fitToHeight="1" fitToWidth="1" orientation="landscape" paperSize="9" scale="74" r:id="rId1"/>
  <headerFooter alignWithMargins="0">
    <oddFooter>&amp;C&amp;9&amp;D 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WG input forms, v3.</dc:title>
  <dc:subject/>
  <dc:creator>Ciaran Kelly</dc:creator>
  <cp:keywords/>
  <dc:description/>
  <cp:lastModifiedBy>henrikk</cp:lastModifiedBy>
  <cp:lastPrinted>2007-06-21T13:11:45Z</cp:lastPrinted>
  <dcterms:created xsi:type="dcterms:W3CDTF">1998-03-25T16:19:22Z</dcterms:created>
  <dcterms:modified xsi:type="dcterms:W3CDTF">2013-04-15T12:07:13Z</dcterms:modified>
  <cp:category/>
  <cp:version/>
  <cp:contentType/>
  <cp:contentStatus/>
</cp:coreProperties>
</file>